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giorgio.previte\Desktop\"/>
    </mc:Choice>
  </mc:AlternateContent>
  <bookViews>
    <workbookView xWindow="0" yWindow="0" windowWidth="19200" windowHeight="11370"/>
  </bookViews>
  <sheets>
    <sheet name="Foglio1" sheetId="1" r:id="rId1"/>
  </sheets>
  <calcPr calcId="162913"/>
</workbook>
</file>

<file path=xl/calcChain.xml><?xml version="1.0" encoding="utf-8"?>
<calcChain xmlns="http://schemas.openxmlformats.org/spreadsheetml/2006/main">
  <c r="F99" i="1" l="1"/>
  <c r="F100" i="1" l="1"/>
  <c r="F101" i="1"/>
  <c r="F102" i="1"/>
  <c r="F103" i="1"/>
  <c r="F104" i="1"/>
  <c r="F105" i="1"/>
  <c r="F106" i="1"/>
  <c r="H94" i="1" l="1"/>
  <c r="F23" i="1"/>
  <c r="F24" i="1"/>
  <c r="F22" i="1"/>
  <c r="F21" i="1"/>
  <c r="B52" i="1"/>
  <c r="G52" i="1" s="1"/>
  <c r="E39" i="1"/>
  <c r="G39" i="1" s="1"/>
  <c r="E34" i="1"/>
  <c r="G34" i="1" s="1"/>
  <c r="I24" i="1" l="1"/>
  <c r="I23" i="1"/>
  <c r="G99" i="1" s="1"/>
  <c r="I99" i="1" s="1"/>
  <c r="I22" i="1"/>
  <c r="B53" i="1"/>
  <c r="I21" i="1"/>
  <c r="E35" i="1"/>
  <c r="E36" i="1" s="1"/>
  <c r="G36" i="1" s="1"/>
  <c r="I25" i="1" l="1"/>
  <c r="G105" i="1"/>
  <c r="I105" i="1" s="1"/>
  <c r="G103" i="1"/>
  <c r="I103" i="1" s="1"/>
  <c r="G101" i="1"/>
  <c r="I101" i="1" s="1"/>
  <c r="G106" i="1"/>
  <c r="I106" i="1" s="1"/>
  <c r="G104" i="1"/>
  <c r="I104" i="1" s="1"/>
  <c r="G102" i="1"/>
  <c r="I102" i="1" s="1"/>
  <c r="G100" i="1"/>
  <c r="I100" i="1" s="1"/>
  <c r="G53" i="1"/>
  <c r="I54" i="1" s="1"/>
  <c r="B54" i="1"/>
  <c r="E37" i="1"/>
  <c r="G37" i="1" s="1"/>
  <c r="G35" i="1"/>
  <c r="I26" i="1" l="1"/>
  <c r="I62" i="1" s="1"/>
  <c r="E38" i="1"/>
  <c r="G38" i="1" s="1"/>
  <c r="I40" i="1" s="1"/>
  <c r="E40" i="1" l="1"/>
  <c r="I45" i="1"/>
  <c r="I57" i="1"/>
  <c r="I59" i="1" l="1"/>
  <c r="I63" i="1" s="1"/>
  <c r="H64" i="1" s="1"/>
</calcChain>
</file>

<file path=xl/comments1.xml><?xml version="1.0" encoding="utf-8"?>
<comments xmlns="http://schemas.openxmlformats.org/spreadsheetml/2006/main">
  <authors>
    <author>rinaldo</author>
    <author>Rinaldo D'alonzo</author>
    <author>Frances.Goggiamani</author>
  </authors>
  <commentList>
    <comment ref="C2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>riempire solo le caselle azzurre. Il presente modello deve essere compilato anche in caso di estinzione anticipata della procedura</t>
        </r>
        <r>
          <rPr>
            <b/>
            <sz val="8"/>
            <color indexed="81"/>
            <rFont val="Tahoma"/>
            <family val="2"/>
          </rPr>
          <t>.</t>
        </r>
      </text>
    </comment>
    <comment ref="F16" authorId="0" shapeId="0">
      <text>
        <r>
          <rPr>
            <sz val="9"/>
            <color indexed="81"/>
            <rFont val="Tahoma"/>
            <family val="2"/>
          </rPr>
          <t xml:space="preserve">
indicare il numero di creditori</t>
        </r>
      </text>
    </comment>
    <comment ref="C18" authorId="1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indicare il prezzo complessivamente ricavato dalla vendita di tutti i lotti; in caso di mancata vendita, il prezzo base dell'ultimo tentativo di vendita compiuto, o in assenza il valore di stima</t>
        </r>
      </text>
    </comment>
    <comment ref="F18" authorId="0" shapeId="0">
      <text>
        <r>
          <rPr>
            <sz val="9"/>
            <color indexed="81"/>
            <rFont val="Tahoma"/>
            <charset val="1"/>
          </rPr>
          <t xml:space="preserve">
Indicare il numero complessivo di aggiudicatari, ove diversi. Se più soggetti si aggiudicano un lo stesso lotto, indicare 1</t>
        </r>
      </text>
    </comment>
    <comment ref="I18" authorId="1" shapeId="0">
      <text>
        <r>
          <rPr>
            <sz val="9"/>
            <color indexed="81"/>
            <rFont val="Tahoma"/>
            <family val="2"/>
          </rPr>
          <t xml:space="preserve">
indicare il numero complessivo di lotti venduti.</t>
        </r>
      </text>
    </comment>
    <comment ref="E21" authorId="0" shapeId="0">
      <text>
        <r>
          <rPr>
            <sz val="9"/>
            <color indexed="81"/>
            <rFont val="Tahoma"/>
            <family val="2"/>
          </rPr>
          <t xml:space="preserve">
Scrivere SI se l'attività è stata compiuta, NO ove non sia stata compiuta.</t>
        </r>
      </text>
    </comment>
    <comment ref="I40" authorId="2" shapeId="0">
      <text>
        <r>
          <rPr>
            <b/>
            <sz val="9"/>
            <color indexed="10"/>
            <rFont val="Tahoma"/>
            <family val="2"/>
          </rPr>
          <t>N.B. IN DIFETTO DI AFFIDAMENTO DELLA CUSTODIA AL DELEGATO INSERIRE IL VALORE 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1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Inserire la percentuale di aumento: </t>
        </r>
        <r>
          <rPr>
            <sz val="9"/>
            <color indexed="81"/>
            <rFont val="Tahoma"/>
            <family val="2"/>
          </rPr>
          <t>il compenso può essere aumentato fino al 20% in caso di particolare difficoltà nello svolgimento dell'incarico</t>
        </r>
      </text>
    </comment>
    <comment ref="D49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indicare l'ammontare complessivo degli affitti riscossi</t>
        </r>
      </text>
    </comment>
    <comment ref="D57" authorId="1" shapeId="0">
      <text>
        <r>
          <rPr>
            <sz val="9"/>
            <color indexed="81"/>
            <rFont val="Tahoma"/>
            <family val="2"/>
          </rPr>
          <t xml:space="preserve">
Maggiorazione per attività: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a) convalida di licenza o di sfratto o ogni altra azione per liberare il bene;
b) partecipazione assemblee condominiali;
c) interventi di manutenzione ordinaria e straordinaria;
d) regolarizzazione catastale;
e) controllo asporto mobili.</t>
        </r>
      </text>
    </comment>
    <comment ref="B70" authorId="0" shapeId="0">
      <text>
        <r>
          <rPr>
            <sz val="8"/>
            <color indexed="81"/>
            <rFont val="Tahoma"/>
            <family val="2"/>
          </rPr>
          <t xml:space="preserve">
Indicare la causale della spesa sostenuta</t>
        </r>
      </text>
    </comment>
    <comment ref="B96" authorId="0" shapeId="0">
      <text>
        <r>
          <rPr>
            <sz val="8"/>
            <color indexed="81"/>
            <rFont val="Tahoma"/>
            <family val="2"/>
          </rPr>
          <t xml:space="preserve">
Indicare il solo importo delle imposte versate</t>
        </r>
      </text>
    </comment>
  </commentList>
</comments>
</file>

<file path=xl/sharedStrings.xml><?xml version="1.0" encoding="utf-8"?>
<sst xmlns="http://schemas.openxmlformats.org/spreadsheetml/2006/main" count="71" uniqueCount="66">
  <si>
    <t>Esecuzione immobilare n.</t>
  </si>
  <si>
    <t>promossa da</t>
  </si>
  <si>
    <t>caio</t>
  </si>
  <si>
    <t>contro</t>
  </si>
  <si>
    <t>Delegato alla vendita</t>
  </si>
  <si>
    <t>Prezzo di vendita</t>
  </si>
  <si>
    <t>Importo</t>
  </si>
  <si>
    <t>Compenso sull'ammontare dell'attivo realizzato dalla vendita immobiliare</t>
  </si>
  <si>
    <t>Attivo</t>
  </si>
  <si>
    <t>%</t>
  </si>
  <si>
    <t>importo</t>
  </si>
  <si>
    <t>Totali</t>
  </si>
  <si>
    <t>Riduzione per immobile libero o ridotta complessità dell'incarico</t>
  </si>
  <si>
    <r>
      <t xml:space="preserve">indicare % riduzione </t>
    </r>
    <r>
      <rPr>
        <sz val="8"/>
        <color indexed="8"/>
        <rFont val="Arial"/>
        <family val="2"/>
      </rPr>
      <t>(</t>
    </r>
    <r>
      <rPr>
        <sz val="12"/>
        <color theme="1"/>
        <rFont val="Times New Roman"/>
        <family val="2"/>
      </rPr>
      <t>massimo 50 %)</t>
    </r>
  </si>
  <si>
    <r>
      <t xml:space="preserve">eccezionale difficoltà </t>
    </r>
    <r>
      <rPr>
        <b/>
        <sz val="8"/>
        <rFont val="Arial"/>
        <family val="2"/>
      </rPr>
      <t>(art. 2, c. 5  Decreto 15.05.2009, n. 80)</t>
    </r>
  </si>
  <si>
    <t>Aumento percentuale per casi eccezionali</t>
  </si>
  <si>
    <r>
      <t xml:space="preserve"> </t>
    </r>
    <r>
      <rPr>
        <b/>
        <sz val="12"/>
        <color indexed="12"/>
        <rFont val="Wingdings"/>
        <charset val="2"/>
      </rPr>
      <t>ß</t>
    </r>
    <r>
      <rPr>
        <sz val="8"/>
        <color indexed="12"/>
        <rFont val="Arial"/>
        <family val="2"/>
      </rPr>
      <t xml:space="preserve">  % aumento</t>
    </r>
  </si>
  <si>
    <t>Compenso sull'ammontare degli affitti riscossi</t>
  </si>
  <si>
    <t>Ammontare degli affitti riscossi</t>
  </si>
  <si>
    <t>(art. 3, c. 1  Decreto 15.05.2009, n. 80)</t>
  </si>
  <si>
    <t>Affitti riscossi</t>
  </si>
  <si>
    <t>Compenso affitti riscossi</t>
  </si>
  <si>
    <t>Totale compenso su affitti</t>
  </si>
  <si>
    <r>
      <t xml:space="preserve">Per attività straordinarie di custodia </t>
    </r>
    <r>
      <rPr>
        <b/>
        <sz val="8"/>
        <rFont val="Arial"/>
        <family val="2"/>
      </rPr>
      <t>(art. 3, c. 2  Decreto 15.05.2009, n. 80)</t>
    </r>
  </si>
  <si>
    <t>Aumento percentuale per altre attività (dal 5 al 20 %)</t>
  </si>
  <si>
    <t>Spese generali 10 % (art. 2, c. 6 Decreto 15.5.2009, n. 80)</t>
  </si>
  <si>
    <t>RIEPILOGO COMPENSO</t>
  </si>
  <si>
    <t>Totale Compensi</t>
  </si>
  <si>
    <t>Oltre IVA e CPA</t>
  </si>
  <si>
    <t>Spese vive</t>
  </si>
  <si>
    <t>Tipo di spesa</t>
  </si>
  <si>
    <t>Allegato n.</t>
  </si>
  <si>
    <t>Registrazione</t>
  </si>
  <si>
    <t>totale</t>
  </si>
  <si>
    <r>
      <t>Attività di Delegato alla vendita</t>
    </r>
    <r>
      <rPr>
        <b/>
        <sz val="10"/>
        <color indexed="12"/>
        <rFont val="Arial"/>
        <family val="2"/>
      </rPr>
      <t xml:space="preserve"> (D.M. giustizia 15 ottobre 2015, n. 227)</t>
    </r>
  </si>
  <si>
    <t>4) attività svolte nel corso della fase di distribuzione della somma ricavata</t>
  </si>
  <si>
    <t>3) attività svolte nel corso della fase di trasferimento della proprietà</t>
  </si>
  <si>
    <t>1) attività comprese tra il conferimento dell'incarico e la redazione dell'avviso di vendita</t>
  </si>
  <si>
    <r>
      <t xml:space="preserve">Attività di Custode Giudiziario </t>
    </r>
    <r>
      <rPr>
        <b/>
        <sz val="10"/>
        <color indexed="12"/>
        <rFont val="Arial"/>
        <family val="2"/>
      </rPr>
      <t>(D.M. giustizia 15 maggio 2009, n. 80)</t>
    </r>
  </si>
  <si>
    <t>2) attività successive alla redazione dell'avviso di vendita e fino all'aggiudicazione o assegnazione</t>
  </si>
  <si>
    <t>tariffa</t>
  </si>
  <si>
    <t>aumenti/diminuzioni</t>
  </si>
  <si>
    <t>si/no</t>
  </si>
  <si>
    <t>Attività svolte</t>
  </si>
  <si>
    <t>Calcolo Compenso</t>
  </si>
  <si>
    <t xml:space="preserve"> </t>
  </si>
  <si>
    <t>si</t>
  </si>
  <si>
    <t>N. lotti</t>
  </si>
  <si>
    <t>N.aggiudicatari</t>
  </si>
  <si>
    <t>Oneri a carico degli aggiudicatari</t>
  </si>
  <si>
    <t>Trascrizione</t>
  </si>
  <si>
    <t>Voltura</t>
  </si>
  <si>
    <t>Compenso (al netto di IVA e CAP)</t>
  </si>
  <si>
    <t>Totale</t>
  </si>
  <si>
    <t>Spese vive a carico della procedura</t>
  </si>
  <si>
    <t>Rimborso forfettario spese</t>
  </si>
  <si>
    <t>n. creditori partecipanti alla distribuzione</t>
  </si>
  <si>
    <t>Giudice dell'Esecuzione</t>
  </si>
  <si>
    <t>Attività di delegato alla vendita a carico della procedura</t>
  </si>
  <si>
    <t>Attività di Custode Giudiziario a carico della procedura</t>
  </si>
  <si>
    <r>
      <t xml:space="preserve">Tribunale di Cosenza
</t>
    </r>
    <r>
      <rPr>
        <b/>
        <sz val="10"/>
        <rFont val="Arial"/>
        <family val="2"/>
      </rPr>
      <t>Ufficio esecuzioni immobiliari</t>
    </r>
    <r>
      <rPr>
        <b/>
        <sz val="14"/>
        <rFont val="Arial"/>
        <family val="2"/>
      </rPr>
      <t xml:space="preserve">
Istanza di liquidazione del delegato alla vendita/custode</t>
    </r>
  </si>
  <si>
    <t xml:space="preserve">ATTESTA CHE LA PRESENTE RICHIESTA DI LIUQIDAZIONE è STATA COMPILATA </t>
  </si>
  <si>
    <t xml:space="preserve">UTILIZZANDO IL MODELLO EXCELL PRESENTE SUL SITO DEL TRIBUNALE </t>
  </si>
  <si>
    <t xml:space="preserve">Cosenza, </t>
  </si>
  <si>
    <t>sub -totale</t>
  </si>
  <si>
    <t>lotto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</si>
</sst>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7" formatCode="&quot;€&quot;\ #,##0.00;\-&quot;€&quot;\ #,##0.00"/>
    <numFmt numFmtId="8" formatCode="&quot;€&quot;\ #,##0.00;[Red]\-&quot;€&quot;\ #,##0.00"/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dd\ mmmm\ yyyy"/>
    <numFmt numFmtId="165" formatCode="#,##0.00_ ;[Red]\-#,##0.00\ "/>
    <numFmt numFmtId="166" formatCode="&quot;€&quot;\ #,##0.00"/>
  </numFmts>
  <fonts count="49" x14ac:knownFonts="1">
    <font>
      <sz val="12"/>
      <color theme="1"/>
      <name val="Times New Roman"/>
      <family val="2"/>
    </font>
    <font>
      <b/>
      <sz val="14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sz val="8"/>
      <name val="Arial"/>
    </font>
    <font>
      <b/>
      <i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18"/>
      <name val="Arial"/>
      <family val="2"/>
    </font>
    <font>
      <b/>
      <sz val="10"/>
      <color indexed="9"/>
      <name val="Arial"/>
      <family val="2"/>
    </font>
    <font>
      <b/>
      <i/>
      <sz val="10"/>
      <name val="Arial"/>
      <family val="2"/>
    </font>
    <font>
      <sz val="8"/>
      <color indexed="9"/>
      <name val="Arial"/>
      <family val="2"/>
    </font>
    <font>
      <sz val="12"/>
      <name val="Times New Roman"/>
      <family val="1"/>
    </font>
    <font>
      <sz val="8"/>
      <color indexed="10"/>
      <name val="Arial"/>
      <family val="2"/>
    </font>
    <font>
      <sz val="8"/>
      <color indexed="8"/>
      <name val="Arial"/>
      <family val="2"/>
    </font>
    <font>
      <sz val="8"/>
      <color indexed="12"/>
      <name val="Wingdings"/>
      <charset val="2"/>
    </font>
    <font>
      <b/>
      <sz val="12"/>
      <color indexed="12"/>
      <name val="Wingdings"/>
      <charset val="2"/>
    </font>
    <font>
      <sz val="8"/>
      <color indexed="12"/>
      <name val="Arial"/>
      <family val="2"/>
    </font>
    <font>
      <b/>
      <sz val="10"/>
      <name val="Times New Roman"/>
      <family val="1"/>
    </font>
    <font>
      <b/>
      <sz val="9"/>
      <name val="Arial"/>
      <family val="2"/>
    </font>
    <font>
      <b/>
      <sz val="9"/>
      <color indexed="12"/>
      <name val="Arial"/>
      <family val="2"/>
    </font>
    <font>
      <b/>
      <sz val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Times New Roman"/>
      <family val="2"/>
    </font>
    <font>
      <b/>
      <sz val="10"/>
      <color rgb="FFFF0000"/>
      <name val="Arial"/>
      <family val="2"/>
    </font>
    <font>
      <sz val="9"/>
      <color indexed="81"/>
      <name val="Tahoma"/>
      <charset val="1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1"/>
      <color rgb="FFFF000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theme="8" tint="-0.499984740745262"/>
      <name val="Arial"/>
      <family val="2"/>
    </font>
    <font>
      <b/>
      <sz val="11"/>
      <color theme="8" tint="-0.499984740745262"/>
      <name val="Arial"/>
      <family val="2"/>
    </font>
    <font>
      <b/>
      <sz val="10"/>
      <color theme="8" tint="-0.49998474074526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9"/>
      <color indexed="10"/>
      <name val="Tahoma"/>
      <family val="2"/>
    </font>
    <font>
      <b/>
      <sz val="8"/>
      <color indexed="10"/>
      <name val="Tahoma"/>
      <family val="2"/>
    </font>
    <font>
      <sz val="12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264">
    <xf numFmtId="0" fontId="0" fillId="0" borderId="0" xfId="0"/>
    <xf numFmtId="0" fontId="0" fillId="2" borderId="0" xfId="0" applyFill="1" applyProtection="1">
      <protection hidden="1"/>
    </xf>
    <xf numFmtId="0" fontId="0" fillId="2" borderId="0" xfId="0" applyFill="1" applyAlignment="1" applyProtection="1">
      <alignment vertical="center"/>
      <protection hidden="1"/>
    </xf>
    <xf numFmtId="0" fontId="5" fillId="8" borderId="0" xfId="0" applyFont="1" applyFill="1" applyBorder="1" applyAlignment="1" applyProtection="1">
      <alignment horizontal="center"/>
      <protection hidden="1"/>
    </xf>
    <xf numFmtId="3" fontId="6" fillId="2" borderId="0" xfId="0" applyNumberFormat="1" applyFont="1" applyFill="1" applyAlignment="1" applyProtection="1">
      <alignment vertical="center"/>
      <protection hidden="1"/>
    </xf>
    <xf numFmtId="4" fontId="6" fillId="2" borderId="0" xfId="0" applyNumberFormat="1" applyFont="1" applyFill="1" applyAlignment="1" applyProtection="1">
      <alignment vertical="center"/>
      <protection hidden="1"/>
    </xf>
    <xf numFmtId="3" fontId="6" fillId="8" borderId="0" xfId="0" applyNumberFormat="1" applyFont="1" applyFill="1" applyAlignment="1" applyProtection="1">
      <alignment vertical="center"/>
      <protection hidden="1"/>
    </xf>
    <xf numFmtId="0" fontId="7" fillId="8" borderId="0" xfId="0" applyFont="1" applyFill="1" applyBorder="1" applyAlignment="1" applyProtection="1">
      <alignment horizontal="center" vertical="center"/>
      <protection hidden="1"/>
    </xf>
    <xf numFmtId="0" fontId="11" fillId="11" borderId="0" xfId="0" applyFont="1" applyFill="1" applyBorder="1" applyAlignment="1" applyProtection="1">
      <alignment horizontal="center"/>
      <protection hidden="1"/>
    </xf>
    <xf numFmtId="0" fontId="10" fillId="2" borderId="0" xfId="0" applyFont="1" applyFill="1" applyAlignment="1" applyProtection="1">
      <alignment vertical="center"/>
      <protection hidden="1"/>
    </xf>
    <xf numFmtId="0" fontId="0" fillId="8" borderId="0" xfId="0" applyFill="1" applyAlignment="1" applyProtection="1">
      <alignment vertical="center"/>
      <protection hidden="1"/>
    </xf>
    <xf numFmtId="3" fontId="16" fillId="8" borderId="0" xfId="0" applyNumberFormat="1" applyFont="1" applyFill="1" applyBorder="1" applyAlignment="1" applyProtection="1">
      <alignment horizontal="center" vertical="center"/>
      <protection hidden="1"/>
    </xf>
    <xf numFmtId="3" fontId="6" fillId="8" borderId="0" xfId="0" applyNumberFormat="1" applyFont="1" applyFill="1" applyBorder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4" fontId="13" fillId="8" borderId="0" xfId="0" applyNumberFormat="1" applyFont="1" applyFill="1" applyBorder="1" applyAlignment="1" applyProtection="1">
      <alignment vertical="center" shrinkToFit="1"/>
      <protection hidden="1"/>
    </xf>
    <xf numFmtId="9" fontId="4" fillId="9" borderId="3" xfId="0" applyNumberFormat="1" applyFont="1" applyFill="1" applyBorder="1" applyAlignment="1" applyProtection="1">
      <alignment vertical="center"/>
      <protection locked="0" hidden="1"/>
    </xf>
    <xf numFmtId="0" fontId="12" fillId="2" borderId="0" xfId="0" applyFont="1" applyFill="1" applyBorder="1" applyAlignment="1" applyProtection="1">
      <alignment vertical="center" wrapText="1"/>
      <protection hidden="1"/>
    </xf>
    <xf numFmtId="3" fontId="13" fillId="2" borderId="0" xfId="0" applyNumberFormat="1" applyFont="1" applyFill="1" applyAlignment="1" applyProtection="1">
      <alignment vertical="center"/>
      <protection hidden="1"/>
    </xf>
    <xf numFmtId="0" fontId="1" fillId="8" borderId="0" xfId="0" applyFont="1" applyFill="1" applyAlignment="1" applyProtection="1">
      <alignment horizontal="left"/>
      <protection hidden="1"/>
    </xf>
    <xf numFmtId="0" fontId="0" fillId="3" borderId="0" xfId="0" applyFill="1" applyProtection="1">
      <protection hidden="1"/>
    </xf>
    <xf numFmtId="0" fontId="0" fillId="0" borderId="0" xfId="0" applyProtection="1"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0" fillId="2" borderId="0" xfId="0" applyFill="1" applyAlignment="1" applyProtection="1">
      <protection hidden="1"/>
    </xf>
    <xf numFmtId="164" fontId="4" fillId="2" borderId="0" xfId="0" applyNumberFormat="1" applyFont="1" applyFill="1" applyAlignment="1" applyProtection="1">
      <alignment horizontal="right"/>
      <protection hidden="1"/>
    </xf>
    <xf numFmtId="0" fontId="0" fillId="2" borderId="0" xfId="0" applyFill="1" applyAlignment="1" applyProtection="1">
      <alignment horizontal="centerContinuous"/>
      <protection hidden="1"/>
    </xf>
    <xf numFmtId="0" fontId="0" fillId="2" borderId="0" xfId="0" quotePrefix="1" applyFill="1" applyAlignment="1" applyProtection="1">
      <alignment horizontal="right"/>
      <protection hidden="1"/>
    </xf>
    <xf numFmtId="0" fontId="1" fillId="2" borderId="0" xfId="0" applyFont="1" applyFill="1" applyAlignment="1" applyProtection="1">
      <alignment horizontal="left"/>
      <protection hidden="1"/>
    </xf>
    <xf numFmtId="0" fontId="2" fillId="9" borderId="1" xfId="0" applyFont="1" applyFill="1" applyBorder="1" applyAlignment="1" applyProtection="1">
      <protection locked="0" hidden="1"/>
    </xf>
    <xf numFmtId="0" fontId="2" fillId="8" borderId="0" xfId="0" applyFont="1" applyFill="1" applyBorder="1" applyAlignment="1" applyProtection="1">
      <alignment horizontal="left"/>
      <protection hidden="1"/>
    </xf>
    <xf numFmtId="164" fontId="4" fillId="2" borderId="0" xfId="0" applyNumberFormat="1" applyFont="1" applyFill="1" applyAlignment="1" applyProtection="1">
      <alignment horizontal="center"/>
      <protection hidden="1"/>
    </xf>
    <xf numFmtId="0" fontId="0" fillId="8" borderId="0" xfId="0" quotePrefix="1" applyFill="1" applyAlignment="1" applyProtection="1">
      <alignment horizontal="right"/>
      <protection hidden="1"/>
    </xf>
    <xf numFmtId="0" fontId="12" fillId="13" borderId="8" xfId="0" applyFont="1" applyFill="1" applyBorder="1" applyAlignment="1" applyProtection="1">
      <alignment horizontal="center" vertical="center"/>
      <protection locked="0" hidden="1"/>
    </xf>
    <xf numFmtId="0" fontId="9" fillId="2" borderId="0" xfId="0" applyFont="1" applyFill="1" applyAlignment="1" applyProtection="1">
      <alignment horizontal="right" vertical="center"/>
      <protection hidden="1"/>
    </xf>
    <xf numFmtId="39" fontId="6" fillId="9" borderId="8" xfId="2" applyNumberFormat="1" applyFont="1" applyFill="1" applyBorder="1" applyAlignment="1" applyProtection="1">
      <alignment vertical="center"/>
      <protection locked="0" hidden="1"/>
    </xf>
    <xf numFmtId="1" fontId="12" fillId="13" borderId="8" xfId="2" applyNumberFormat="1" applyFont="1" applyFill="1" applyBorder="1" applyAlignment="1" applyProtection="1">
      <alignment horizontal="center" vertical="center"/>
      <protection locked="0" hidden="1"/>
    </xf>
    <xf numFmtId="1" fontId="6" fillId="8" borderId="0" xfId="2" applyNumberFormat="1" applyFont="1" applyFill="1" applyBorder="1" applyAlignment="1" applyProtection="1">
      <alignment horizontal="center" vertical="center"/>
      <protection locked="0" hidden="1"/>
    </xf>
    <xf numFmtId="0" fontId="11" fillId="5" borderId="0" xfId="0" applyFont="1" applyFill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0" fontId="12" fillId="3" borderId="8" xfId="0" applyFont="1" applyFill="1" applyBorder="1" applyAlignment="1" applyProtection="1">
      <alignment horizontal="center"/>
      <protection hidden="1"/>
    </xf>
    <xf numFmtId="0" fontId="12" fillId="8" borderId="8" xfId="0" applyFont="1" applyFill="1" applyBorder="1" applyAlignment="1" applyProtection="1">
      <alignment horizontal="center"/>
      <protection hidden="1"/>
    </xf>
    <xf numFmtId="0" fontId="12" fillId="8" borderId="0" xfId="0" applyFont="1" applyFill="1" applyBorder="1" applyAlignment="1" applyProtection="1">
      <alignment horizontal="center"/>
      <protection hidden="1"/>
    </xf>
    <xf numFmtId="0" fontId="9" fillId="13" borderId="8" xfId="0" applyFont="1" applyFill="1" applyBorder="1" applyAlignment="1" applyProtection="1">
      <alignment horizontal="center" vertical="center" wrapText="1"/>
      <protection locked="0" hidden="1"/>
    </xf>
    <xf numFmtId="2" fontId="13" fillId="0" borderId="8" xfId="0" applyNumberFormat="1" applyFont="1" applyFill="1" applyBorder="1" applyAlignment="1" applyProtection="1">
      <alignment vertical="center" wrapText="1"/>
      <protection hidden="1"/>
    </xf>
    <xf numFmtId="2" fontId="13" fillId="8" borderId="0" xfId="0" applyNumberFormat="1" applyFont="1" applyFill="1" applyBorder="1" applyAlignment="1" applyProtection="1">
      <alignment horizontal="right" vertical="center" wrapText="1"/>
      <protection hidden="1"/>
    </xf>
    <xf numFmtId="0" fontId="37" fillId="13" borderId="8" xfId="0" applyFont="1" applyFill="1" applyBorder="1" applyAlignment="1" applyProtection="1">
      <alignment horizontal="center"/>
      <protection locked="0" hidden="1"/>
    </xf>
    <xf numFmtId="43" fontId="10" fillId="8" borderId="0" xfId="1" applyFont="1" applyFill="1" applyBorder="1" applyProtection="1">
      <protection hidden="1"/>
    </xf>
    <xf numFmtId="0" fontId="37" fillId="13" borderId="44" xfId="0" applyFont="1" applyFill="1" applyBorder="1" applyAlignment="1" applyProtection="1">
      <alignment horizontal="center"/>
      <protection locked="0" hidden="1"/>
    </xf>
    <xf numFmtId="43" fontId="13" fillId="8" borderId="0" xfId="1" applyFont="1" applyFill="1" applyBorder="1" applyAlignment="1" applyProtection="1">
      <alignment horizontal="center" vertical="center" wrapText="1"/>
      <protection hidden="1"/>
    </xf>
    <xf numFmtId="43" fontId="10" fillId="0" borderId="8" xfId="1" applyFont="1" applyBorder="1" applyAlignment="1" applyProtection="1">
      <protection hidden="1"/>
    </xf>
    <xf numFmtId="0" fontId="2" fillId="2" borderId="0" xfId="0" applyFont="1" applyFill="1" applyAlignment="1" applyProtection="1">
      <alignment horizontal="left"/>
      <protection hidden="1"/>
    </xf>
    <xf numFmtId="43" fontId="12" fillId="14" borderId="8" xfId="1" applyFont="1" applyFill="1" applyBorder="1" applyProtection="1">
      <protection hidden="1"/>
    </xf>
    <xf numFmtId="0" fontId="14" fillId="8" borderId="0" xfId="0" applyFont="1" applyFill="1" applyBorder="1" applyAlignment="1" applyProtection="1">
      <alignment horizontal="center" vertical="center"/>
      <protection hidden="1"/>
    </xf>
    <xf numFmtId="0" fontId="2" fillId="8" borderId="0" xfId="0" applyFont="1" applyFill="1" applyAlignment="1" applyProtection="1">
      <alignment horizontal="left"/>
      <protection hidden="1"/>
    </xf>
    <xf numFmtId="0" fontId="15" fillId="3" borderId="0" xfId="0" applyFont="1" applyFill="1" applyBorder="1" applyAlignment="1" applyProtection="1">
      <alignment horizontal="center" vertical="center"/>
      <protection hidden="1"/>
    </xf>
    <xf numFmtId="43" fontId="6" fillId="0" borderId="0" xfId="2" applyNumberFormat="1" applyFont="1" applyFill="1" applyBorder="1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3" fontId="4" fillId="2" borderId="8" xfId="0" applyNumberFormat="1" applyFont="1" applyFill="1" applyBorder="1" applyAlignment="1" applyProtection="1">
      <alignment horizontal="center" vertical="center"/>
      <protection hidden="1"/>
    </xf>
    <xf numFmtId="3" fontId="4" fillId="2" borderId="4" xfId="0" applyNumberFormat="1" applyFont="1" applyFill="1" applyBorder="1" applyAlignment="1" applyProtection="1">
      <alignment horizontal="center" vertical="center"/>
      <protection hidden="1"/>
    </xf>
    <xf numFmtId="3" fontId="4" fillId="2" borderId="0" xfId="0" applyNumberFormat="1" applyFont="1" applyFill="1" applyBorder="1" applyAlignment="1" applyProtection="1">
      <alignment horizontal="center" vertical="center"/>
      <protection hidden="1"/>
    </xf>
    <xf numFmtId="3" fontId="16" fillId="2" borderId="0" xfId="0" applyNumberFormat="1" applyFont="1" applyFill="1" applyBorder="1" applyAlignment="1" applyProtection="1">
      <alignment horizontal="center" vertical="center"/>
      <protection hidden="1"/>
    </xf>
    <xf numFmtId="10" fontId="17" fillId="3" borderId="0" xfId="3" applyNumberFormat="1" applyFont="1" applyFill="1" applyBorder="1" applyAlignment="1" applyProtection="1">
      <alignment horizontal="center" vertical="center" wrapText="1"/>
      <protection hidden="1"/>
    </xf>
    <xf numFmtId="3" fontId="18" fillId="2" borderId="0" xfId="0" applyNumberFormat="1" applyFont="1" applyFill="1" applyBorder="1" applyAlignment="1" applyProtection="1">
      <alignment horizontal="left" vertical="center"/>
      <protection hidden="1"/>
    </xf>
    <xf numFmtId="4" fontId="9" fillId="2" borderId="9" xfId="0" applyNumberFormat="1" applyFont="1" applyFill="1" applyBorder="1" applyAlignment="1" applyProtection="1">
      <alignment horizontal="right" vertical="center" shrinkToFit="1"/>
      <protection hidden="1"/>
    </xf>
    <xf numFmtId="10" fontId="9" fillId="2" borderId="9" xfId="0" applyNumberFormat="1" applyFont="1" applyFill="1" applyBorder="1" applyAlignment="1" applyProtection="1">
      <alignment vertical="center"/>
      <protection hidden="1"/>
    </xf>
    <xf numFmtId="4" fontId="9" fillId="2" borderId="9" xfId="0" applyNumberFormat="1" applyFont="1" applyFill="1" applyBorder="1" applyAlignment="1" applyProtection="1">
      <alignment vertical="center" shrinkToFit="1"/>
      <protection hidden="1"/>
    </xf>
    <xf numFmtId="4" fontId="9" fillId="2" borderId="0" xfId="0" applyNumberFormat="1" applyFont="1" applyFill="1" applyBorder="1" applyAlignment="1" applyProtection="1">
      <alignment vertical="center" shrinkToFit="1"/>
      <protection hidden="1"/>
    </xf>
    <xf numFmtId="3" fontId="6" fillId="2" borderId="0" xfId="0" applyNumberFormat="1" applyFont="1" applyFill="1" applyBorder="1" applyAlignment="1" applyProtection="1">
      <alignment vertical="center"/>
      <protection hidden="1"/>
    </xf>
    <xf numFmtId="10" fontId="17" fillId="3" borderId="0" xfId="3" quotePrefix="1" applyNumberFormat="1" applyFont="1" applyFill="1" applyBorder="1" applyAlignment="1" applyProtection="1">
      <alignment horizontal="center" vertical="center" wrapText="1"/>
      <protection hidden="1"/>
    </xf>
    <xf numFmtId="4" fontId="9" fillId="2" borderId="10" xfId="0" applyNumberFormat="1" applyFont="1" applyFill="1" applyBorder="1" applyAlignment="1" applyProtection="1">
      <alignment horizontal="right" vertical="center" shrinkToFit="1"/>
      <protection hidden="1"/>
    </xf>
    <xf numFmtId="10" fontId="9" fillId="2" borderId="10" xfId="0" applyNumberFormat="1" applyFont="1" applyFill="1" applyBorder="1" applyAlignment="1" applyProtection="1">
      <alignment vertical="center"/>
      <protection hidden="1"/>
    </xf>
    <xf numFmtId="4" fontId="9" fillId="2" borderId="10" xfId="0" applyNumberFormat="1" applyFont="1" applyFill="1" applyBorder="1" applyAlignment="1" applyProtection="1">
      <alignment vertical="center" shrinkToFit="1"/>
      <protection hidden="1"/>
    </xf>
    <xf numFmtId="4" fontId="9" fillId="2" borderId="11" xfId="0" applyNumberFormat="1" applyFont="1" applyFill="1" applyBorder="1" applyAlignment="1" applyProtection="1">
      <alignment horizontal="right" vertical="center" shrinkToFit="1"/>
      <protection hidden="1"/>
    </xf>
    <xf numFmtId="10" fontId="9" fillId="2" borderId="11" xfId="0" applyNumberFormat="1" applyFont="1" applyFill="1" applyBorder="1" applyAlignment="1" applyProtection="1">
      <alignment vertical="center"/>
      <protection hidden="1"/>
    </xf>
    <xf numFmtId="4" fontId="9" fillId="2" borderId="12" xfId="0" applyNumberFormat="1" applyFont="1" applyFill="1" applyBorder="1" applyAlignment="1" applyProtection="1">
      <alignment vertical="center" shrinkToFit="1"/>
      <protection hidden="1"/>
    </xf>
    <xf numFmtId="8" fontId="17" fillId="3" borderId="0" xfId="0" applyNumberFormat="1" applyFont="1" applyFill="1" applyBorder="1" applyAlignment="1" applyProtection="1">
      <alignment horizontal="left" vertical="center"/>
      <protection hidden="1"/>
    </xf>
    <xf numFmtId="3" fontId="4" fillId="2" borderId="0" xfId="0" applyNumberFormat="1" applyFont="1" applyFill="1" applyAlignment="1" applyProtection="1">
      <alignment horizontal="center" vertical="center"/>
      <protection hidden="1"/>
    </xf>
    <xf numFmtId="165" fontId="9" fillId="2" borderId="8" xfId="1" applyNumberFormat="1" applyFont="1" applyFill="1" applyBorder="1" applyAlignment="1" applyProtection="1">
      <alignment vertical="center"/>
      <protection hidden="1"/>
    </xf>
    <xf numFmtId="44" fontId="0" fillId="2" borderId="13" xfId="0" applyNumberFormat="1" applyFill="1" applyBorder="1" applyAlignment="1" applyProtection="1">
      <alignment wrapText="1"/>
      <protection hidden="1"/>
    </xf>
    <xf numFmtId="44" fontId="0" fillId="2" borderId="4" xfId="0" applyNumberFormat="1" applyFill="1" applyBorder="1" applyAlignment="1" applyProtection="1">
      <alignment wrapText="1"/>
      <protection hidden="1"/>
    </xf>
    <xf numFmtId="9" fontId="9" fillId="7" borderId="8" xfId="3" applyFont="1" applyFill="1" applyBorder="1" applyAlignment="1" applyProtection="1">
      <alignment horizontal="center" vertical="center"/>
      <protection hidden="1"/>
    </xf>
    <xf numFmtId="10" fontId="19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4" fillId="6" borderId="2" xfId="0" applyFont="1" applyFill="1" applyBorder="1" applyAlignment="1" applyProtection="1">
      <alignment horizontal="left" vertical="center"/>
      <protection hidden="1"/>
    </xf>
    <xf numFmtId="0" fontId="4" fillId="6" borderId="3" xfId="0" applyFont="1" applyFill="1" applyBorder="1" applyAlignment="1" applyProtection="1">
      <alignment horizontal="left" vertical="center"/>
      <protection hidden="1"/>
    </xf>
    <xf numFmtId="0" fontId="4" fillId="6" borderId="3" xfId="0" applyFont="1" applyFill="1" applyBorder="1" applyAlignment="1" applyProtection="1">
      <alignment vertical="center"/>
      <protection hidden="1"/>
    </xf>
    <xf numFmtId="0" fontId="4" fillId="6" borderId="4" xfId="0" applyFont="1" applyFill="1" applyBorder="1" applyAlignment="1" applyProtection="1">
      <alignment vertical="center"/>
      <protection hidden="1"/>
    </xf>
    <xf numFmtId="0" fontId="4" fillId="8" borderId="0" xfId="0" applyFont="1" applyFill="1" applyBorder="1" applyAlignment="1" applyProtection="1">
      <alignment vertical="center"/>
      <protection hidden="1"/>
    </xf>
    <xf numFmtId="4" fontId="36" fillId="2" borderId="8" xfId="0" applyNumberFormat="1" applyFont="1" applyFill="1" applyBorder="1" applyAlignment="1" applyProtection="1">
      <alignment vertical="center" wrapText="1"/>
      <protection hidden="1"/>
    </xf>
    <xf numFmtId="4" fontId="0" fillId="8" borderId="0" xfId="0" applyNumberFormat="1" applyFill="1" applyBorder="1" applyAlignment="1" applyProtection="1">
      <alignment vertical="center" wrapText="1"/>
      <protection hidden="1"/>
    </xf>
    <xf numFmtId="4" fontId="6" fillId="8" borderId="0" xfId="0" applyNumberFormat="1" applyFont="1" applyFill="1" applyAlignment="1" applyProtection="1">
      <alignment vertical="center"/>
      <protection hidden="1"/>
    </xf>
    <xf numFmtId="43" fontId="6" fillId="9" borderId="8" xfId="2" applyNumberFormat="1" applyFont="1" applyFill="1" applyBorder="1" applyAlignment="1" applyProtection="1">
      <alignment vertical="center" shrinkToFit="1"/>
      <protection locked="0" hidden="1"/>
    </xf>
    <xf numFmtId="3" fontId="16" fillId="2" borderId="8" xfId="0" applyNumberFormat="1" applyFont="1" applyFill="1" applyBorder="1" applyAlignment="1" applyProtection="1">
      <alignment horizontal="center" vertical="center"/>
      <protection hidden="1"/>
    </xf>
    <xf numFmtId="4" fontId="13" fillId="2" borderId="9" xfId="0" applyNumberFormat="1" applyFont="1" applyFill="1" applyBorder="1" applyAlignment="1" applyProtection="1">
      <alignment horizontal="center" vertical="center"/>
      <protection hidden="1"/>
    </xf>
    <xf numFmtId="4" fontId="13" fillId="2" borderId="0" xfId="0" applyNumberFormat="1" applyFont="1" applyFill="1" applyBorder="1" applyAlignment="1" applyProtection="1">
      <alignment horizontal="center" vertical="center"/>
      <protection hidden="1"/>
    </xf>
    <xf numFmtId="10" fontId="13" fillId="2" borderId="14" xfId="0" applyNumberFormat="1" applyFont="1" applyFill="1" applyBorder="1" applyAlignment="1" applyProtection="1">
      <alignment vertical="center"/>
      <protection hidden="1"/>
    </xf>
    <xf numFmtId="10" fontId="13" fillId="2" borderId="15" xfId="0" applyNumberFormat="1" applyFont="1" applyFill="1" applyBorder="1" applyAlignment="1" applyProtection="1">
      <alignment vertical="center"/>
      <protection hidden="1"/>
    </xf>
    <xf numFmtId="4" fontId="13" fillId="2" borderId="15" xfId="0" applyNumberFormat="1" applyFont="1" applyFill="1" applyBorder="1" applyAlignment="1" applyProtection="1">
      <alignment vertical="center"/>
      <protection hidden="1"/>
    </xf>
    <xf numFmtId="4" fontId="13" fillId="2" borderId="0" xfId="0" applyNumberFormat="1" applyFont="1" applyFill="1" applyBorder="1" applyAlignment="1" applyProtection="1">
      <alignment vertical="center"/>
      <protection hidden="1"/>
    </xf>
    <xf numFmtId="4" fontId="13" fillId="2" borderId="11" xfId="0" applyNumberFormat="1" applyFont="1" applyFill="1" applyBorder="1" applyAlignment="1" applyProtection="1">
      <alignment horizontal="center" vertical="center"/>
      <protection hidden="1"/>
    </xf>
    <xf numFmtId="10" fontId="13" fillId="2" borderId="16" xfId="0" applyNumberFormat="1" applyFont="1" applyFill="1" applyBorder="1" applyAlignment="1" applyProtection="1">
      <alignment vertical="center"/>
      <protection hidden="1"/>
    </xf>
    <xf numFmtId="10" fontId="13" fillId="2" borderId="17" xfId="0" applyNumberFormat="1" applyFont="1" applyFill="1" applyBorder="1" applyAlignment="1" applyProtection="1">
      <alignment vertical="center"/>
      <protection hidden="1"/>
    </xf>
    <xf numFmtId="4" fontId="13" fillId="2" borderId="12" xfId="0" applyNumberFormat="1" applyFont="1" applyFill="1" applyBorder="1" applyAlignment="1" applyProtection="1">
      <alignment vertical="center"/>
      <protection hidden="1"/>
    </xf>
    <xf numFmtId="4" fontId="13" fillId="2" borderId="8" xfId="0" applyNumberFormat="1" applyFont="1" applyFill="1" applyBorder="1" applyAlignment="1" applyProtection="1">
      <alignment horizontal="center" vertical="center"/>
      <protection hidden="1"/>
    </xf>
    <xf numFmtId="4" fontId="13" fillId="2" borderId="0" xfId="0" applyNumberFormat="1" applyFont="1" applyFill="1" applyBorder="1" applyAlignment="1" applyProtection="1">
      <alignment horizontal="center" vertical="center" wrapText="1"/>
      <protection hidden="1"/>
    </xf>
    <xf numFmtId="4" fontId="13" fillId="2" borderId="8" xfId="0" applyNumberFormat="1" applyFont="1" applyFill="1" applyBorder="1" applyAlignment="1" applyProtection="1">
      <alignment vertical="center"/>
      <protection hidden="1"/>
    </xf>
    <xf numFmtId="4" fontId="13" fillId="8" borderId="0" xfId="0" applyNumberFormat="1" applyFont="1" applyFill="1" applyBorder="1" applyAlignment="1" applyProtection="1">
      <alignment vertical="center"/>
      <protection hidden="1"/>
    </xf>
    <xf numFmtId="0" fontId="4" fillId="6" borderId="2" xfId="0" applyFont="1" applyFill="1" applyBorder="1" applyAlignment="1" applyProtection="1">
      <alignment vertical="center"/>
      <protection hidden="1"/>
    </xf>
    <xf numFmtId="4" fontId="9" fillId="3" borderId="18" xfId="0" applyNumberFormat="1" applyFont="1" applyFill="1" applyBorder="1" applyProtection="1">
      <protection hidden="1"/>
    </xf>
    <xf numFmtId="4" fontId="9" fillId="3" borderId="19" xfId="0" applyNumberFormat="1" applyFont="1" applyFill="1" applyBorder="1" applyProtection="1">
      <protection hidden="1"/>
    </xf>
    <xf numFmtId="0" fontId="6" fillId="3" borderId="19" xfId="0" applyFont="1" applyFill="1" applyBorder="1" applyProtection="1">
      <protection hidden="1"/>
    </xf>
    <xf numFmtId="4" fontId="4" fillId="3" borderId="19" xfId="0" applyNumberFormat="1" applyFont="1" applyFill="1" applyBorder="1" applyAlignment="1" applyProtection="1">
      <alignment horizontal="center" wrapText="1"/>
      <protection hidden="1"/>
    </xf>
    <xf numFmtId="4" fontId="36" fillId="2" borderId="8" xfId="0" applyNumberFormat="1" applyFont="1" applyFill="1" applyBorder="1" applyAlignment="1" applyProtection="1">
      <alignment vertical="center"/>
      <protection hidden="1"/>
    </xf>
    <xf numFmtId="4" fontId="0" fillId="8" borderId="0" xfId="0" applyNumberFormat="1" applyFill="1" applyBorder="1" applyAlignment="1" applyProtection="1">
      <alignment vertical="center"/>
      <protection hidden="1"/>
    </xf>
    <xf numFmtId="4" fontId="24" fillId="3" borderId="0" xfId="0" applyNumberFormat="1" applyFont="1" applyFill="1" applyBorder="1" applyAlignment="1" applyProtection="1">
      <alignment horizontal="center" wrapText="1"/>
      <protection hidden="1"/>
    </xf>
    <xf numFmtId="4" fontId="12" fillId="8" borderId="0" xfId="0" applyNumberFormat="1" applyFont="1" applyFill="1" applyBorder="1" applyAlignment="1" applyProtection="1">
      <alignment horizontal="center" wrapText="1"/>
      <protection hidden="1"/>
    </xf>
    <xf numFmtId="0" fontId="6" fillId="3" borderId="0" xfId="0" applyFont="1" applyFill="1" applyBorder="1" applyAlignment="1" applyProtection="1">
      <alignment vertical="center"/>
      <protection hidden="1"/>
    </xf>
    <xf numFmtId="165" fontId="12" fillId="3" borderId="21" xfId="0" applyNumberFormat="1" applyFont="1" applyFill="1" applyBorder="1" applyAlignment="1" applyProtection="1">
      <alignment horizontal="right" vertical="center"/>
      <protection hidden="1"/>
    </xf>
    <xf numFmtId="165" fontId="13" fillId="8" borderId="0" xfId="0" applyNumberFormat="1" applyFont="1" applyFill="1" applyBorder="1" applyAlignment="1" applyProtection="1">
      <alignment horizontal="right" vertical="center"/>
      <protection hidden="1"/>
    </xf>
    <xf numFmtId="165" fontId="12" fillId="3" borderId="23" xfId="0" applyNumberFormat="1" applyFont="1" applyFill="1" applyBorder="1" applyAlignment="1" applyProtection="1">
      <alignment horizontal="right" vertical="center"/>
      <protection hidden="1"/>
    </xf>
    <xf numFmtId="3" fontId="6" fillId="3" borderId="24" xfId="0" applyNumberFormat="1" applyFont="1" applyFill="1" applyBorder="1" applyAlignment="1" applyProtection="1">
      <alignment horizontal="left" indent="1"/>
      <protection hidden="1"/>
    </xf>
    <xf numFmtId="3" fontId="6" fillId="3" borderId="25" xfId="0" applyNumberFormat="1" applyFont="1" applyFill="1" applyBorder="1" applyAlignment="1" applyProtection="1">
      <alignment horizontal="left" indent="1"/>
      <protection hidden="1"/>
    </xf>
    <xf numFmtId="3" fontId="6" fillId="3" borderId="25" xfId="0" applyNumberFormat="1" applyFont="1" applyFill="1" applyBorder="1" applyProtection="1">
      <protection hidden="1"/>
    </xf>
    <xf numFmtId="4" fontId="4" fillId="3" borderId="0" xfId="0" applyNumberFormat="1" applyFont="1" applyFill="1" applyBorder="1" applyAlignment="1" applyProtection="1">
      <alignment horizontal="right"/>
      <protection hidden="1"/>
    </xf>
    <xf numFmtId="4" fontId="38" fillId="3" borderId="19" xfId="0" applyNumberFormat="1" applyFont="1" applyFill="1" applyBorder="1" applyAlignment="1" applyProtection="1">
      <protection hidden="1"/>
    </xf>
    <xf numFmtId="165" fontId="4" fillId="8" borderId="0" xfId="0" applyNumberFormat="1" applyFont="1" applyFill="1" applyBorder="1" applyAlignment="1" applyProtection="1">
      <alignment vertical="center"/>
      <protection hidden="1"/>
    </xf>
    <xf numFmtId="4" fontId="9" fillId="3" borderId="26" xfId="0" applyNumberFormat="1" applyFont="1" applyFill="1" applyBorder="1" applyAlignment="1" applyProtection="1">
      <alignment horizontal="left" indent="1"/>
      <protection hidden="1"/>
    </xf>
    <xf numFmtId="3" fontId="9" fillId="3" borderId="27" xfId="0" applyNumberFormat="1" applyFont="1" applyFill="1" applyBorder="1" applyAlignment="1" applyProtection="1">
      <alignment horizontal="right" indent="1"/>
      <protection hidden="1"/>
    </xf>
    <xf numFmtId="3" fontId="6" fillId="3" borderId="27" xfId="0" applyNumberFormat="1" applyFont="1" applyFill="1" applyBorder="1" applyProtection="1">
      <protection hidden="1"/>
    </xf>
    <xf numFmtId="0" fontId="0" fillId="0" borderId="27" xfId="0" applyBorder="1" applyProtection="1">
      <protection hidden="1"/>
    </xf>
    <xf numFmtId="4" fontId="4" fillId="3" borderId="27" xfId="0" applyNumberFormat="1" applyFont="1" applyFill="1" applyBorder="1" applyProtection="1">
      <protection hidden="1"/>
    </xf>
    <xf numFmtId="4" fontId="4" fillId="3" borderId="28" xfId="0" applyNumberFormat="1" applyFont="1" applyFill="1" applyBorder="1" applyAlignment="1" applyProtection="1">
      <protection hidden="1"/>
    </xf>
    <xf numFmtId="4" fontId="4" fillId="3" borderId="29" xfId="0" applyNumberFormat="1" applyFont="1" applyFill="1" applyBorder="1" applyAlignment="1" applyProtection="1">
      <protection hidden="1"/>
    </xf>
    <xf numFmtId="165" fontId="13" fillId="8" borderId="0" xfId="0" applyNumberFormat="1" applyFont="1" applyFill="1" applyBorder="1" applyAlignment="1" applyProtection="1">
      <alignment vertical="center"/>
      <protection hidden="1"/>
    </xf>
    <xf numFmtId="165" fontId="0" fillId="3" borderId="0" xfId="0" applyNumberFormat="1" applyFill="1" applyAlignment="1" applyProtection="1">
      <alignment vertical="center"/>
      <protection hidden="1"/>
    </xf>
    <xf numFmtId="3" fontId="6" fillId="3" borderId="0" xfId="0" applyNumberFormat="1" applyFont="1" applyFill="1" applyBorder="1" applyProtection="1">
      <protection hidden="1"/>
    </xf>
    <xf numFmtId="4" fontId="6" fillId="3" borderId="0" xfId="0" applyNumberFormat="1" applyFont="1" applyFill="1" applyBorder="1" applyAlignment="1" applyProtection="1">
      <alignment horizontal="right" indent="2"/>
      <protection hidden="1"/>
    </xf>
    <xf numFmtId="4" fontId="6" fillId="3" borderId="0" xfId="0" applyNumberFormat="1" applyFont="1" applyFill="1" applyBorder="1" applyProtection="1">
      <protection hidden="1"/>
    </xf>
    <xf numFmtId="4" fontId="6" fillId="8" borderId="0" xfId="0" applyNumberFormat="1" applyFont="1" applyFill="1" applyBorder="1" applyProtection="1">
      <protection hidden="1"/>
    </xf>
    <xf numFmtId="0" fontId="5" fillId="8" borderId="30" xfId="0" applyFont="1" applyFill="1" applyBorder="1" applyAlignment="1" applyProtection="1">
      <alignment horizontal="center" vertical="center"/>
      <protection hidden="1"/>
    </xf>
    <xf numFmtId="0" fontId="5" fillId="8" borderId="0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/>
      <protection hidden="1"/>
    </xf>
    <xf numFmtId="0" fontId="7" fillId="8" borderId="0" xfId="0" applyFont="1" applyFill="1" applyBorder="1" applyAlignment="1" applyProtection="1">
      <alignment horizontal="left"/>
      <protection hidden="1"/>
    </xf>
    <xf numFmtId="0" fontId="4" fillId="0" borderId="1" xfId="0" applyFont="1" applyBorder="1" applyProtection="1">
      <protection hidden="1"/>
    </xf>
    <xf numFmtId="0" fontId="4" fillId="0" borderId="12" xfId="0" applyFont="1" applyBorder="1" applyProtection="1">
      <protection hidden="1"/>
    </xf>
    <xf numFmtId="0" fontId="4" fillId="8" borderId="0" xfId="0" applyFont="1" applyFill="1" applyBorder="1" applyProtection="1">
      <protection hidden="1"/>
    </xf>
    <xf numFmtId="0" fontId="0" fillId="0" borderId="0" xfId="0" applyAlignment="1" applyProtection="1">
      <alignment horizontal="left" vertical="center"/>
      <protection hidden="1"/>
    </xf>
    <xf numFmtId="43" fontId="13" fillId="0" borderId="30" xfId="2" applyNumberFormat="1" applyFont="1" applyFill="1" applyBorder="1" applyAlignment="1" applyProtection="1">
      <alignment vertical="center" shrinkToFit="1"/>
      <protection hidden="1"/>
    </xf>
    <xf numFmtId="49" fontId="13" fillId="9" borderId="30" xfId="2" applyNumberFormat="1" applyFont="1" applyFill="1" applyBorder="1" applyAlignment="1" applyProtection="1">
      <alignment horizontal="left" vertical="center" shrinkToFit="1"/>
      <protection locked="0" hidden="1"/>
    </xf>
    <xf numFmtId="43" fontId="13" fillId="0" borderId="30" xfId="2" applyNumberFormat="1" applyFont="1" applyFill="1" applyBorder="1" applyAlignment="1" applyProtection="1">
      <alignment horizontal="left" vertical="center" shrinkToFit="1"/>
      <protection hidden="1"/>
    </xf>
    <xf numFmtId="7" fontId="13" fillId="9" borderId="36" xfId="2" applyNumberFormat="1" applyFont="1" applyFill="1" applyBorder="1" applyAlignment="1" applyProtection="1">
      <alignment horizontal="right" vertical="center" shrinkToFit="1"/>
      <protection locked="0" hidden="1"/>
    </xf>
    <xf numFmtId="7" fontId="13" fillId="8" borderId="0" xfId="2" applyNumberFormat="1" applyFont="1" applyFill="1" applyBorder="1" applyAlignment="1" applyProtection="1">
      <alignment horizontal="left" vertical="center" shrinkToFit="1"/>
      <protection locked="0" hidden="1"/>
    </xf>
    <xf numFmtId="0" fontId="0" fillId="3" borderId="0" xfId="0" applyFill="1" applyAlignment="1" applyProtection="1">
      <alignment horizontal="left" vertical="center"/>
      <protection hidden="1"/>
    </xf>
    <xf numFmtId="43" fontId="13" fillId="0" borderId="0" xfId="2" applyNumberFormat="1" applyFont="1" applyFill="1" applyBorder="1" applyAlignment="1" applyProtection="1">
      <alignment vertical="center" shrinkToFit="1"/>
      <protection hidden="1"/>
    </xf>
    <xf numFmtId="49" fontId="13" fillId="9" borderId="39" xfId="2" applyNumberFormat="1" applyFont="1" applyFill="1" applyBorder="1" applyAlignment="1" applyProtection="1">
      <alignment horizontal="left" vertical="center" shrinkToFit="1"/>
      <protection locked="0" hidden="1"/>
    </xf>
    <xf numFmtId="43" fontId="13" fillId="0" borderId="0" xfId="2" applyNumberFormat="1" applyFont="1" applyFill="1" applyBorder="1" applyAlignment="1" applyProtection="1">
      <alignment horizontal="left" vertical="center" shrinkToFit="1"/>
      <protection hidden="1"/>
    </xf>
    <xf numFmtId="7" fontId="13" fillId="9" borderId="40" xfId="2" applyNumberFormat="1" applyFont="1" applyFill="1" applyBorder="1" applyAlignment="1" applyProtection="1">
      <alignment horizontal="right" vertical="center" shrinkToFit="1"/>
      <protection locked="0" hidden="1"/>
    </xf>
    <xf numFmtId="49" fontId="13" fillId="9" borderId="38" xfId="2" applyNumberFormat="1" applyFont="1" applyFill="1" applyBorder="1" applyAlignment="1" applyProtection="1">
      <alignment horizontal="left" vertical="center" shrinkToFit="1"/>
      <protection locked="0" hidden="1"/>
    </xf>
    <xf numFmtId="49" fontId="13" fillId="9" borderId="41" xfId="2" applyNumberFormat="1" applyFont="1" applyFill="1" applyBorder="1" applyAlignment="1" applyProtection="1">
      <alignment horizontal="left" vertical="center" shrinkToFit="1"/>
      <protection locked="0" hidden="1"/>
    </xf>
    <xf numFmtId="49" fontId="13" fillId="9" borderId="0" xfId="2" applyNumberFormat="1" applyFont="1" applyFill="1" applyBorder="1" applyAlignment="1" applyProtection="1">
      <alignment horizontal="left" vertical="center" shrinkToFit="1"/>
      <protection locked="0" hidden="1"/>
    </xf>
    <xf numFmtId="7" fontId="13" fillId="9" borderId="43" xfId="2" applyNumberFormat="1" applyFont="1" applyFill="1" applyBorder="1" applyAlignment="1" applyProtection="1">
      <alignment horizontal="right" vertical="center" shrinkToFit="1"/>
      <protection locked="0" hidden="1"/>
    </xf>
    <xf numFmtId="7" fontId="12" fillId="8" borderId="0" xfId="2" applyNumberFormat="1" applyFont="1" applyFill="1" applyBorder="1" applyAlignment="1" applyProtection="1">
      <alignment horizontal="left" vertical="center" shrinkToFit="1"/>
      <protection locked="0" hidden="1"/>
    </xf>
    <xf numFmtId="43" fontId="12" fillId="8" borderId="30" xfId="2" applyNumberFormat="1" applyFont="1" applyFill="1" applyBorder="1" applyAlignment="1" applyProtection="1">
      <alignment horizontal="right" vertical="center" shrinkToFit="1"/>
      <protection locked="0" hidden="1"/>
    </xf>
    <xf numFmtId="43" fontId="13" fillId="8" borderId="30" xfId="2" applyNumberFormat="1" applyFont="1" applyFill="1" applyBorder="1" applyAlignment="1" applyProtection="1">
      <alignment horizontal="right" vertical="center" shrinkToFit="1"/>
      <protection locked="0" hidden="1"/>
    </xf>
    <xf numFmtId="43" fontId="13" fillId="8" borderId="0" xfId="2" applyNumberFormat="1" applyFont="1" applyFill="1" applyBorder="1" applyAlignment="1" applyProtection="1">
      <alignment horizontal="right" vertical="center" shrinkToFit="1"/>
      <protection locked="0" hidden="1"/>
    </xf>
    <xf numFmtId="0" fontId="41" fillId="15" borderId="8" xfId="0" applyFont="1" applyFill="1" applyBorder="1" applyAlignment="1" applyProtection="1">
      <alignment horizontal="center" vertical="center"/>
      <protection hidden="1"/>
    </xf>
    <xf numFmtId="0" fontId="12" fillId="0" borderId="8" xfId="0" applyFont="1" applyBorder="1" applyAlignment="1" applyProtection="1">
      <alignment horizontal="center"/>
      <protection hidden="1"/>
    </xf>
    <xf numFmtId="166" fontId="13" fillId="13" borderId="8" xfId="0" applyNumberFormat="1" applyFont="1" applyFill="1" applyBorder="1" applyAlignment="1" applyProtection="1">
      <alignment horizontal="right"/>
      <protection locked="0" hidden="1"/>
    </xf>
    <xf numFmtId="166" fontId="13" fillId="13" borderId="8" xfId="0" applyNumberFormat="1" applyFont="1" applyFill="1" applyBorder="1" applyAlignment="1" applyProtection="1">
      <protection locked="0" hidden="1"/>
    </xf>
    <xf numFmtId="166" fontId="40" fillId="0" borderId="4" xfId="0" applyNumberFormat="1" applyFont="1" applyFill="1" applyBorder="1" applyAlignment="1" applyProtection="1">
      <alignment horizontal="right"/>
      <protection hidden="1"/>
    </xf>
    <xf numFmtId="0" fontId="12" fillId="8" borderId="0" xfId="0" applyFont="1" applyFill="1" applyBorder="1" applyAlignment="1" applyProtection="1">
      <alignment horizontal="right"/>
      <protection hidden="1"/>
    </xf>
    <xf numFmtId="166" fontId="12" fillId="8" borderId="0" xfId="0" applyNumberFormat="1" applyFont="1" applyFill="1" applyBorder="1" applyAlignment="1" applyProtection="1">
      <alignment horizontal="right"/>
      <protection hidden="1"/>
    </xf>
    <xf numFmtId="0" fontId="0" fillId="8" borderId="0" xfId="0" applyFill="1" applyProtection="1">
      <protection hidden="1"/>
    </xf>
    <xf numFmtId="0" fontId="12" fillId="0" borderId="0" xfId="0" applyFont="1" applyFill="1" applyBorder="1" applyAlignment="1" applyProtection="1">
      <alignment horizontal="left" indent="3"/>
      <protection hidden="1"/>
    </xf>
    <xf numFmtId="0" fontId="27" fillId="0" borderId="0" xfId="0" applyFont="1" applyAlignment="1" applyProtection="1">
      <protection hidden="1"/>
    </xf>
    <xf numFmtId="0" fontId="0" fillId="0" borderId="0" xfId="0" applyFill="1" applyProtection="1">
      <protection hidden="1"/>
    </xf>
    <xf numFmtId="0" fontId="48" fillId="0" borderId="0" xfId="0" applyFont="1" applyProtection="1">
      <protection hidden="1"/>
    </xf>
    <xf numFmtId="4" fontId="13" fillId="17" borderId="8" xfId="0" applyNumberFormat="1" applyFont="1" applyFill="1" applyBorder="1" applyAlignment="1" applyProtection="1">
      <alignment vertical="center" shrinkToFit="1"/>
      <protection hidden="1"/>
    </xf>
    <xf numFmtId="0" fontId="36" fillId="13" borderId="8" xfId="0" applyFont="1" applyFill="1" applyBorder="1" applyAlignment="1" applyProtection="1">
      <alignment horizontal="center"/>
      <protection locked="0" hidden="1"/>
    </xf>
    <xf numFmtId="166" fontId="36" fillId="13" borderId="8" xfId="0" applyNumberFormat="1" applyFont="1" applyFill="1" applyBorder="1" applyAlignment="1" applyProtection="1">
      <alignment horizontal="center"/>
      <protection locked="0" hidden="1"/>
    </xf>
    <xf numFmtId="43" fontId="13" fillId="9" borderId="37" xfId="2" applyNumberFormat="1" applyFont="1" applyFill="1" applyBorder="1" applyAlignment="1" applyProtection="1">
      <alignment horizontal="left" vertical="center" shrinkToFit="1"/>
      <protection locked="0" hidden="1"/>
    </xf>
    <xf numFmtId="43" fontId="13" fillId="9" borderId="38" xfId="2" applyNumberFormat="1" applyFont="1" applyFill="1" applyBorder="1" applyAlignment="1" applyProtection="1">
      <alignment horizontal="left" vertical="center" shrinkToFit="1"/>
      <protection locked="0" hidden="1"/>
    </xf>
    <xf numFmtId="0" fontId="7" fillId="4" borderId="5" xfId="0" applyFont="1" applyFill="1" applyBorder="1" applyAlignment="1" applyProtection="1">
      <alignment horizontal="center" vertical="center"/>
      <protection hidden="1"/>
    </xf>
    <xf numFmtId="0" fontId="7" fillId="4" borderId="6" xfId="0" applyFont="1" applyFill="1" applyBorder="1" applyAlignment="1" applyProtection="1">
      <alignment horizontal="center" vertical="center"/>
      <protection hidden="1"/>
    </xf>
    <xf numFmtId="0" fontId="7" fillId="4" borderId="7" xfId="0" applyFont="1" applyFill="1" applyBorder="1" applyAlignment="1" applyProtection="1">
      <alignment horizontal="center" vertical="center"/>
      <protection hidden="1"/>
    </xf>
    <xf numFmtId="0" fontId="13" fillId="0" borderId="8" xfId="0" applyFont="1" applyFill="1" applyBorder="1" applyAlignment="1" applyProtection="1">
      <alignment horizontal="left" vertical="center" wrapText="1"/>
      <protection hidden="1"/>
    </xf>
    <xf numFmtId="0" fontId="12" fillId="3" borderId="2" xfId="0" applyFont="1" applyFill="1" applyBorder="1" applyAlignment="1" applyProtection="1">
      <alignment horizontal="center"/>
      <protection hidden="1"/>
    </xf>
    <xf numFmtId="0" fontId="12" fillId="3" borderId="3" xfId="0" applyFont="1" applyFill="1" applyBorder="1" applyAlignment="1" applyProtection="1">
      <alignment horizontal="center"/>
      <protection hidden="1"/>
    </xf>
    <xf numFmtId="0" fontId="12" fillId="3" borderId="4" xfId="0" applyFont="1" applyFill="1" applyBorder="1" applyAlignment="1" applyProtection="1">
      <alignment horizontal="center"/>
      <protection hidden="1"/>
    </xf>
    <xf numFmtId="2" fontId="13" fillId="0" borderId="2" xfId="0" applyNumberFormat="1" applyFont="1" applyFill="1" applyBorder="1" applyAlignment="1" applyProtection="1">
      <alignment horizontal="center" vertical="center" wrapText="1"/>
      <protection hidden="1"/>
    </xf>
    <xf numFmtId="2" fontId="13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16" xfId="0" applyFont="1" applyFill="1" applyBorder="1" applyAlignment="1" applyProtection="1">
      <alignment horizontal="right" vertical="center"/>
      <protection hidden="1"/>
    </xf>
    <xf numFmtId="0" fontId="9" fillId="2" borderId="17" xfId="0" applyFont="1" applyFill="1" applyBorder="1" applyAlignment="1" applyProtection="1">
      <alignment horizontal="right" vertical="center"/>
      <protection hidden="1"/>
    </xf>
    <xf numFmtId="0" fontId="9" fillId="2" borderId="0" xfId="0" applyFont="1" applyFill="1" applyBorder="1" applyAlignment="1" applyProtection="1">
      <alignment horizontal="right" vertical="center"/>
      <protection hidden="1"/>
    </xf>
    <xf numFmtId="0" fontId="12" fillId="3" borderId="8" xfId="0" applyFont="1" applyFill="1" applyBorder="1" applyAlignment="1" applyProtection="1">
      <alignment horizontal="center"/>
      <protection hidden="1"/>
    </xf>
    <xf numFmtId="2" fontId="13" fillId="0" borderId="8" xfId="0" applyNumberFormat="1" applyFont="1" applyFill="1" applyBorder="1" applyAlignment="1" applyProtection="1">
      <alignment horizontal="center" vertical="center" wrapText="1"/>
      <protection hidden="1"/>
    </xf>
    <xf numFmtId="166" fontId="12" fillId="8" borderId="8" xfId="0" applyNumberFormat="1" applyFont="1" applyFill="1" applyBorder="1" applyAlignment="1" applyProtection="1">
      <alignment horizontal="center"/>
      <protection hidden="1"/>
    </xf>
    <xf numFmtId="0" fontId="35" fillId="2" borderId="16" xfId="0" applyFont="1" applyFill="1" applyBorder="1" applyAlignment="1" applyProtection="1">
      <alignment horizontal="center" vertical="center"/>
      <protection hidden="1"/>
    </xf>
    <xf numFmtId="0" fontId="35" fillId="2" borderId="0" xfId="0" applyFont="1" applyFill="1" applyAlignment="1" applyProtection="1">
      <alignment horizontal="center" vertical="center"/>
      <protection hidden="1"/>
    </xf>
    <xf numFmtId="43" fontId="13" fillId="9" borderId="42" xfId="2" applyNumberFormat="1" applyFont="1" applyFill="1" applyBorder="1" applyAlignment="1" applyProtection="1">
      <alignment horizontal="left" vertical="center" shrinkToFit="1"/>
      <protection locked="0" hidden="1"/>
    </xf>
    <xf numFmtId="43" fontId="13" fillId="9" borderId="39" xfId="2" applyNumberFormat="1" applyFont="1" applyFill="1" applyBorder="1" applyAlignment="1" applyProtection="1">
      <alignment horizontal="left" vertical="center" shrinkToFit="1"/>
      <protection locked="0" hidden="1"/>
    </xf>
    <xf numFmtId="10" fontId="21" fillId="2" borderId="2" xfId="0" applyNumberFormat="1" applyFont="1" applyFill="1" applyBorder="1" applyAlignment="1" applyProtection="1">
      <alignment horizontal="center" vertical="center" wrapText="1"/>
      <protection hidden="1"/>
    </xf>
    <xf numFmtId="10" fontId="21" fillId="2" borderId="4" xfId="0" applyNumberFormat="1" applyFont="1" applyFill="1" applyBorder="1" applyAlignment="1" applyProtection="1">
      <alignment horizontal="center" vertical="center" wrapText="1"/>
      <protection hidden="1"/>
    </xf>
    <xf numFmtId="43" fontId="12" fillId="0" borderId="8" xfId="2" applyNumberFormat="1" applyFont="1" applyFill="1" applyBorder="1" applyAlignment="1" applyProtection="1">
      <alignment horizontal="right" vertical="center" shrinkToFit="1"/>
      <protection hidden="1"/>
    </xf>
    <xf numFmtId="43" fontId="13" fillId="0" borderId="8" xfId="2" applyNumberFormat="1" applyFont="1" applyFill="1" applyBorder="1" applyAlignment="1" applyProtection="1">
      <alignment horizontal="right" vertical="center" shrinkToFit="1"/>
      <protection hidden="1"/>
    </xf>
    <xf numFmtId="7" fontId="33" fillId="0" borderId="2" xfId="2" applyNumberFormat="1" applyFont="1" applyFill="1" applyBorder="1" applyAlignment="1" applyProtection="1">
      <alignment horizontal="center" vertical="center" shrinkToFit="1"/>
      <protection hidden="1"/>
    </xf>
    <xf numFmtId="7" fontId="33" fillId="0" borderId="4" xfId="2" applyNumberFormat="1" applyFont="1" applyFill="1" applyBorder="1" applyAlignment="1" applyProtection="1">
      <alignment horizontal="center" vertical="center" shrinkToFit="1"/>
      <protection hidden="1"/>
    </xf>
    <xf numFmtId="0" fontId="14" fillId="6" borderId="2" xfId="0" applyFont="1" applyFill="1" applyBorder="1" applyAlignment="1" applyProtection="1">
      <alignment horizontal="left" vertical="center"/>
      <protection hidden="1"/>
    </xf>
    <xf numFmtId="0" fontId="14" fillId="6" borderId="3" xfId="0" applyFont="1" applyFill="1" applyBorder="1" applyAlignment="1" applyProtection="1">
      <alignment horizontal="left" vertical="center"/>
      <protection hidden="1"/>
    </xf>
    <xf numFmtId="0" fontId="14" fillId="6" borderId="4" xfId="0" applyFont="1" applyFill="1" applyBorder="1" applyAlignment="1" applyProtection="1">
      <alignment horizontal="left" vertical="center"/>
      <protection hidden="1"/>
    </xf>
    <xf numFmtId="10" fontId="19" fillId="2" borderId="2" xfId="0" applyNumberFormat="1" applyFont="1" applyFill="1" applyBorder="1" applyAlignment="1" applyProtection="1">
      <alignment horizontal="center" vertical="center" wrapText="1"/>
      <protection hidden="1"/>
    </xf>
    <xf numFmtId="10" fontId="19" fillId="2" borderId="3" xfId="0" applyNumberFormat="1" applyFont="1" applyFill="1" applyBorder="1" applyAlignment="1" applyProtection="1">
      <alignment horizontal="center" vertical="center" wrapText="1"/>
      <protection hidden="1"/>
    </xf>
    <xf numFmtId="10" fontId="19" fillId="2" borderId="4" xfId="0" applyNumberFormat="1" applyFont="1" applyFill="1" applyBorder="1" applyAlignment="1" applyProtection="1">
      <alignment horizontal="center" vertical="center" wrapText="1"/>
      <protection hidden="1"/>
    </xf>
    <xf numFmtId="44" fontId="0" fillId="2" borderId="2" xfId="0" applyNumberFormat="1" applyFill="1" applyBorder="1" applyAlignment="1" applyProtection="1">
      <alignment horizontal="center" vertical="center" wrapText="1"/>
      <protection hidden="1"/>
    </xf>
    <xf numFmtId="44" fontId="0" fillId="2" borderId="4" xfId="0" applyNumberFormat="1" applyFill="1" applyBorder="1" applyAlignment="1" applyProtection="1">
      <alignment horizontal="center" vertical="center" wrapText="1"/>
      <protection hidden="1"/>
    </xf>
    <xf numFmtId="10" fontId="23" fillId="2" borderId="4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3" xfId="0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44" fontId="35" fillId="2" borderId="2" xfId="0" applyNumberFormat="1" applyFont="1" applyFill="1" applyBorder="1" applyAlignment="1" applyProtection="1">
      <alignment horizontal="center" vertical="center" wrapText="1"/>
      <protection hidden="1"/>
    </xf>
    <xf numFmtId="44" fontId="35" fillId="2" borderId="4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horizontal="center" vertical="center"/>
      <protection hidden="1"/>
    </xf>
    <xf numFmtId="3" fontId="4" fillId="2" borderId="2" xfId="0" applyNumberFormat="1" applyFont="1" applyFill="1" applyBorder="1" applyAlignment="1" applyProtection="1">
      <alignment horizontal="center" vertical="center"/>
      <protection hidden="1"/>
    </xf>
    <xf numFmtId="3" fontId="4" fillId="2" borderId="3" xfId="0" applyNumberFormat="1" applyFont="1" applyFill="1" applyBorder="1" applyAlignment="1" applyProtection="1">
      <alignment horizontal="center" vertical="center"/>
      <protection hidden="1"/>
    </xf>
    <xf numFmtId="3" fontId="4" fillId="2" borderId="4" xfId="0" applyNumberFormat="1" applyFont="1" applyFill="1" applyBorder="1" applyAlignment="1" applyProtection="1">
      <alignment horizontal="center" vertical="center"/>
      <protection hidden="1"/>
    </xf>
    <xf numFmtId="4" fontId="13" fillId="2" borderId="8" xfId="0" applyNumberFormat="1" applyFont="1" applyFill="1" applyBorder="1" applyAlignment="1" applyProtection="1">
      <alignment horizontal="center" vertical="center" wrapText="1"/>
      <protection hidden="1"/>
    </xf>
    <xf numFmtId="43" fontId="13" fillId="9" borderId="34" xfId="2" applyNumberFormat="1" applyFont="1" applyFill="1" applyBorder="1" applyAlignment="1" applyProtection="1">
      <alignment horizontal="left" vertical="center" shrinkToFit="1"/>
      <protection locked="0" hidden="1"/>
    </xf>
    <xf numFmtId="43" fontId="13" fillId="9" borderId="35" xfId="2" applyNumberFormat="1" applyFont="1" applyFill="1" applyBorder="1" applyAlignment="1" applyProtection="1">
      <alignment horizontal="left" vertical="center" shrinkToFit="1"/>
      <protection locked="0" hidden="1"/>
    </xf>
    <xf numFmtId="0" fontId="1" fillId="8" borderId="0" xfId="0" applyFont="1" applyFill="1" applyAlignment="1" applyProtection="1">
      <alignment horizontal="center" vertical="center" wrapText="1"/>
      <protection hidden="1"/>
    </xf>
    <xf numFmtId="0" fontId="1" fillId="8" borderId="0" xfId="0" applyFont="1" applyFill="1" applyAlignment="1" applyProtection="1">
      <alignment horizontal="center" vertical="center"/>
      <protection hidden="1"/>
    </xf>
    <xf numFmtId="0" fontId="6" fillId="8" borderId="0" xfId="0" applyFont="1" applyFill="1" applyBorder="1" applyAlignment="1" applyProtection="1">
      <alignment horizontal="right" vertical="center"/>
      <protection hidden="1"/>
    </xf>
    <xf numFmtId="0" fontId="43" fillId="15" borderId="2" xfId="0" applyFont="1" applyFill="1" applyBorder="1" applyAlignment="1" applyProtection="1">
      <alignment horizontal="center" vertical="center"/>
      <protection hidden="1"/>
    </xf>
    <xf numFmtId="0" fontId="43" fillId="15" borderId="3" xfId="0" applyFont="1" applyFill="1" applyBorder="1" applyAlignment="1" applyProtection="1">
      <alignment horizontal="center" vertical="center"/>
      <protection hidden="1"/>
    </xf>
    <xf numFmtId="0" fontId="43" fillId="15" borderId="4" xfId="0" applyFont="1" applyFill="1" applyBorder="1" applyAlignment="1" applyProtection="1">
      <alignment horizontal="center" vertical="center"/>
      <protection hidden="1"/>
    </xf>
    <xf numFmtId="0" fontId="41" fillId="12" borderId="8" xfId="0" applyFont="1" applyFill="1" applyBorder="1" applyAlignment="1" applyProtection="1">
      <alignment horizontal="center" vertical="center" wrapText="1"/>
      <protection hidden="1"/>
    </xf>
    <xf numFmtId="0" fontId="42" fillId="16" borderId="32" xfId="0" applyFont="1" applyFill="1" applyBorder="1" applyAlignment="1" applyProtection="1">
      <alignment horizontal="center" vertical="center"/>
      <protection hidden="1"/>
    </xf>
    <xf numFmtId="0" fontId="42" fillId="16" borderId="12" xfId="0" applyFont="1" applyFill="1" applyBorder="1" applyAlignment="1" applyProtection="1">
      <alignment horizontal="center" vertical="center"/>
      <protection hidden="1"/>
    </xf>
    <xf numFmtId="0" fontId="13" fillId="3" borderId="8" xfId="0" applyFont="1" applyFill="1" applyBorder="1" applyAlignment="1" applyProtection="1">
      <alignment horizontal="right" vertical="center"/>
      <protection hidden="1"/>
    </xf>
    <xf numFmtId="0" fontId="0" fillId="0" borderId="8" xfId="0" applyBorder="1" applyAlignment="1" applyProtection="1">
      <alignment horizontal="right"/>
      <protection hidden="1"/>
    </xf>
    <xf numFmtId="0" fontId="5" fillId="10" borderId="2" xfId="0" applyFont="1" applyFill="1" applyBorder="1" applyAlignment="1" applyProtection="1">
      <alignment horizontal="center"/>
      <protection hidden="1"/>
    </xf>
    <xf numFmtId="0" fontId="5" fillId="10" borderId="3" xfId="0" applyFont="1" applyFill="1" applyBorder="1" applyAlignment="1" applyProtection="1">
      <alignment horizontal="center"/>
      <protection hidden="1"/>
    </xf>
    <xf numFmtId="0" fontId="5" fillId="10" borderId="4" xfId="0" applyFont="1" applyFill="1" applyBorder="1" applyAlignment="1" applyProtection="1">
      <alignment horizontal="center"/>
      <protection hidden="1"/>
    </xf>
    <xf numFmtId="165" fontId="33" fillId="3" borderId="19" xfId="0" applyNumberFormat="1" applyFont="1" applyFill="1" applyBorder="1" applyAlignment="1" applyProtection="1">
      <alignment horizontal="right" vertical="center"/>
      <protection hidden="1"/>
    </xf>
    <xf numFmtId="165" fontId="33" fillId="3" borderId="21" xfId="0" applyNumberFormat="1" applyFont="1" applyFill="1" applyBorder="1" applyAlignment="1" applyProtection="1">
      <alignment horizontal="right" vertical="center"/>
      <protection hidden="1"/>
    </xf>
    <xf numFmtId="4" fontId="3" fillId="3" borderId="45" xfId="0" applyNumberFormat="1" applyFont="1" applyFill="1" applyBorder="1" applyAlignment="1" applyProtection="1">
      <alignment horizontal="center"/>
      <protection hidden="1"/>
    </xf>
    <xf numFmtId="4" fontId="3" fillId="3" borderId="46" xfId="0" applyNumberFormat="1" applyFont="1" applyFill="1" applyBorder="1" applyAlignment="1" applyProtection="1">
      <alignment horizontal="center"/>
      <protection hidden="1"/>
    </xf>
    <xf numFmtId="4" fontId="3" fillId="3" borderId="47" xfId="0" applyNumberFormat="1" applyFont="1" applyFill="1" applyBorder="1" applyAlignment="1" applyProtection="1">
      <alignment horizontal="center"/>
      <protection hidden="1"/>
    </xf>
    <xf numFmtId="4" fontId="25" fillId="3" borderId="20" xfId="0" applyNumberFormat="1" applyFont="1" applyFill="1" applyBorder="1" applyAlignment="1" applyProtection="1">
      <alignment horizontal="right"/>
      <protection hidden="1"/>
    </xf>
    <xf numFmtId="4" fontId="25" fillId="3" borderId="19" xfId="0" applyNumberFormat="1" applyFont="1" applyFill="1" applyBorder="1" applyAlignment="1" applyProtection="1">
      <alignment horizontal="right"/>
      <protection hidden="1"/>
    </xf>
    <xf numFmtId="4" fontId="26" fillId="3" borderId="22" xfId="0" applyNumberFormat="1" applyFont="1" applyFill="1" applyBorder="1" applyAlignment="1" applyProtection="1">
      <alignment horizontal="right"/>
      <protection hidden="1"/>
    </xf>
    <xf numFmtId="4" fontId="26" fillId="3" borderId="6" xfId="0" applyNumberFormat="1" applyFont="1" applyFill="1" applyBorder="1" applyAlignment="1" applyProtection="1">
      <alignment horizontal="right"/>
      <protection hidden="1"/>
    </xf>
    <xf numFmtId="0" fontId="7" fillId="4" borderId="31" xfId="0" applyFont="1" applyFill="1" applyBorder="1" applyAlignment="1" applyProtection="1">
      <alignment horizontal="center"/>
      <protection hidden="1"/>
    </xf>
    <xf numFmtId="0" fontId="7" fillId="4" borderId="30" xfId="0" applyFont="1" applyFill="1" applyBorder="1" applyAlignment="1" applyProtection="1">
      <alignment horizontal="center"/>
      <protection hidden="1"/>
    </xf>
    <xf numFmtId="0" fontId="7" fillId="4" borderId="32" xfId="0" applyFont="1" applyFill="1" applyBorder="1" applyAlignment="1" applyProtection="1">
      <alignment horizontal="center"/>
      <protection hidden="1"/>
    </xf>
    <xf numFmtId="49" fontId="1" fillId="9" borderId="1" xfId="0" applyNumberFormat="1" applyFont="1" applyFill="1" applyBorder="1" applyAlignment="1" applyProtection="1">
      <alignment horizontal="left"/>
      <protection locked="0" hidden="1"/>
    </xf>
    <xf numFmtId="0" fontId="44" fillId="0" borderId="0" xfId="0" applyFont="1" applyAlignment="1" applyProtection="1">
      <protection hidden="1"/>
    </xf>
    <xf numFmtId="0" fontId="45" fillId="0" borderId="0" xfId="0" applyFont="1" applyAlignment="1"/>
    <xf numFmtId="0" fontId="44" fillId="0" borderId="0" xfId="0" applyFont="1" applyFill="1" applyBorder="1" applyAlignment="1" applyProtection="1">
      <protection locked="0" hidden="1"/>
    </xf>
    <xf numFmtId="0" fontId="0" fillId="0" borderId="0" xfId="0" applyFont="1" applyAlignment="1"/>
    <xf numFmtId="0" fontId="0" fillId="0" borderId="0" xfId="0" applyAlignment="1"/>
    <xf numFmtId="0" fontId="39" fillId="0" borderId="30" xfId="0" applyFont="1" applyFill="1" applyBorder="1" applyAlignment="1" applyProtection="1">
      <alignment horizontal="center"/>
      <protection hidden="1"/>
    </xf>
    <xf numFmtId="0" fontId="7" fillId="4" borderId="2" xfId="0" applyFont="1" applyFill="1" applyBorder="1" applyAlignment="1" applyProtection="1">
      <alignment horizontal="center"/>
      <protection hidden="1"/>
    </xf>
    <xf numFmtId="0" fontId="7" fillId="4" borderId="3" xfId="0" applyFont="1" applyFill="1" applyBorder="1" applyAlignment="1" applyProtection="1">
      <alignment horizontal="center"/>
      <protection hidden="1"/>
    </xf>
    <xf numFmtId="0" fontId="7" fillId="4" borderId="4" xfId="0" applyFont="1" applyFill="1" applyBorder="1" applyAlignment="1" applyProtection="1">
      <alignment horizontal="center"/>
      <protection hidden="1"/>
    </xf>
    <xf numFmtId="0" fontId="7" fillId="8" borderId="31" xfId="0" applyFont="1" applyFill="1" applyBorder="1" applyAlignment="1" applyProtection="1">
      <alignment horizontal="center"/>
      <protection hidden="1"/>
    </xf>
    <xf numFmtId="0" fontId="7" fillId="8" borderId="33" xfId="0" applyFont="1" applyFill="1" applyBorder="1" applyAlignment="1" applyProtection="1">
      <alignment horizontal="center"/>
      <protection hidden="1"/>
    </xf>
  </cellXfs>
  <cellStyles count="4">
    <cellStyle name="Migliaia" xfId="1" builtinId="3"/>
    <cellStyle name="Migliaia [0]" xfId="2" builtinId="6"/>
    <cellStyle name="Normale" xfId="0" builtinId="0"/>
    <cellStyle name="Percentuale" xfId="3" builtinId="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/>
  <dimension ref="A1:W411"/>
  <sheetViews>
    <sheetView showGridLines="0" tabSelected="1" topLeftCell="A40" workbookViewId="0">
      <selection activeCell="B86" sqref="B86:E86"/>
    </sheetView>
  </sheetViews>
  <sheetFormatPr defaultColWidth="0" defaultRowHeight="0" customHeight="1" zeroHeight="1" x14ac:dyDescent="0.25"/>
  <cols>
    <col min="1" max="1" width="1.75" style="20" customWidth="1"/>
    <col min="2" max="2" width="25.25" style="20" customWidth="1"/>
    <col min="3" max="3" width="13.5" style="20" customWidth="1"/>
    <col min="4" max="4" width="18.375" style="20" customWidth="1"/>
    <col min="5" max="5" width="6.375" style="20" customWidth="1"/>
    <col min="6" max="7" width="7.875" style="20" customWidth="1"/>
    <col min="8" max="8" width="4" style="20" customWidth="1"/>
    <col min="9" max="9" width="7.625" style="20" customWidth="1"/>
    <col min="10" max="13" width="10.625" style="170" customWidth="1"/>
    <col min="14" max="14" width="1.75" style="20" customWidth="1"/>
    <col min="15" max="15" width="10.25" style="19" hidden="1" customWidth="1"/>
    <col min="16" max="16" width="13.5" style="20" hidden="1" customWidth="1"/>
    <col min="17" max="18" width="8.75" style="20" hidden="1" customWidth="1"/>
    <col min="19" max="19" width="14.25" style="20" hidden="1" customWidth="1"/>
    <col min="20" max="20" width="8" style="20" hidden="1" customWidth="1"/>
    <col min="21" max="21" width="14.25" style="20" hidden="1" customWidth="1"/>
    <col min="22" max="23" width="8" style="20" hidden="1" customWidth="1"/>
    <col min="24" max="16384" width="0" style="20" hidden="1"/>
  </cols>
  <sheetData>
    <row r="1" spans="1:14" s="20" customFormat="1" ht="61.5" customHeight="1" x14ac:dyDescent="0.25">
      <c r="A1" s="1"/>
      <c r="B1" s="226" t="s">
        <v>60</v>
      </c>
      <c r="C1" s="227"/>
      <c r="D1" s="227"/>
      <c r="E1" s="227"/>
      <c r="F1" s="227"/>
      <c r="G1" s="227"/>
      <c r="H1" s="227"/>
      <c r="I1" s="227"/>
      <c r="J1" s="18"/>
      <c r="K1" s="18"/>
      <c r="L1" s="18"/>
      <c r="M1" s="18"/>
      <c r="N1" s="19"/>
    </row>
    <row r="2" spans="1:14" s="20" customFormat="1" ht="16.5" customHeight="1" x14ac:dyDescent="0.25">
      <c r="A2" s="1"/>
      <c r="B2" s="21" t="s">
        <v>0</v>
      </c>
      <c r="C2" s="252"/>
      <c r="D2" s="252"/>
      <c r="E2" s="22"/>
      <c r="F2" s="22"/>
      <c r="G2" s="22"/>
      <c r="H2" s="22"/>
      <c r="I2" s="22"/>
      <c r="J2" s="18"/>
      <c r="K2" s="18"/>
      <c r="L2" s="18"/>
      <c r="M2" s="18"/>
      <c r="N2" s="19"/>
    </row>
    <row r="3" spans="1:14" s="20" customFormat="1" ht="3" customHeight="1" x14ac:dyDescent="0.25">
      <c r="A3" s="1"/>
      <c r="B3" s="23"/>
      <c r="C3" s="24"/>
      <c r="D3" s="25"/>
      <c r="E3" s="25"/>
      <c r="F3" s="25"/>
      <c r="G3" s="25"/>
      <c r="H3" s="25"/>
      <c r="I3" s="26"/>
      <c r="J3" s="18"/>
      <c r="K3" s="18"/>
      <c r="L3" s="18"/>
      <c r="M3" s="18"/>
      <c r="N3" s="19"/>
    </row>
    <row r="4" spans="1:14" s="20" customFormat="1" ht="15.75" customHeight="1" x14ac:dyDescent="0.25">
      <c r="A4" s="1"/>
      <c r="B4" s="21" t="s">
        <v>1</v>
      </c>
      <c r="C4" s="27"/>
      <c r="D4" s="27"/>
      <c r="E4" s="27"/>
      <c r="F4" s="27"/>
      <c r="G4" s="27"/>
      <c r="H4" s="27"/>
      <c r="I4" s="27"/>
      <c r="J4" s="28"/>
      <c r="K4" s="28"/>
      <c r="L4" s="28"/>
      <c r="M4" s="28"/>
      <c r="N4" s="19"/>
    </row>
    <row r="5" spans="1:14" s="20" customFormat="1" ht="3" customHeight="1" x14ac:dyDescent="0.25">
      <c r="A5" s="1"/>
      <c r="B5" s="23"/>
      <c r="C5" s="24" t="s">
        <v>2</v>
      </c>
      <c r="D5" s="25"/>
      <c r="E5" s="25"/>
      <c r="F5" s="25"/>
      <c r="G5" s="25"/>
      <c r="H5" s="25"/>
      <c r="I5" s="26"/>
      <c r="J5" s="18"/>
      <c r="K5" s="18"/>
      <c r="L5" s="18"/>
      <c r="M5" s="18"/>
      <c r="N5" s="19"/>
    </row>
    <row r="6" spans="1:14" s="20" customFormat="1" ht="15.75" customHeight="1" x14ac:dyDescent="0.25">
      <c r="A6" s="1"/>
      <c r="B6" s="21" t="s">
        <v>3</v>
      </c>
      <c r="C6" s="27"/>
      <c r="D6" s="27"/>
      <c r="E6" s="27"/>
      <c r="F6" s="27"/>
      <c r="G6" s="27"/>
      <c r="H6" s="27"/>
      <c r="I6" s="27"/>
      <c r="J6" s="28"/>
      <c r="K6" s="28"/>
      <c r="L6" s="28"/>
      <c r="M6" s="28"/>
      <c r="N6" s="19"/>
    </row>
    <row r="7" spans="1:14" s="20" customFormat="1" ht="3" customHeight="1" x14ac:dyDescent="0.25">
      <c r="A7" s="1"/>
      <c r="B7" s="23"/>
      <c r="C7" s="24"/>
      <c r="D7" s="25"/>
      <c r="E7" s="25"/>
      <c r="F7" s="25"/>
      <c r="G7" s="25"/>
      <c r="H7" s="25"/>
      <c r="I7" s="26"/>
      <c r="J7" s="18"/>
      <c r="K7" s="18"/>
      <c r="L7" s="18"/>
      <c r="M7" s="18"/>
      <c r="N7" s="19"/>
    </row>
    <row r="8" spans="1:14" s="20" customFormat="1" ht="15.75" customHeight="1" x14ac:dyDescent="0.25">
      <c r="A8" s="1"/>
      <c r="B8" s="21" t="s">
        <v>57</v>
      </c>
      <c r="C8" s="27"/>
      <c r="D8" s="27"/>
      <c r="E8" s="27"/>
      <c r="F8" s="27"/>
      <c r="G8" s="27"/>
      <c r="H8" s="27"/>
      <c r="I8" s="27"/>
      <c r="J8" s="28"/>
      <c r="K8" s="28"/>
      <c r="L8" s="28"/>
      <c r="M8" s="28"/>
      <c r="N8" s="19"/>
    </row>
    <row r="9" spans="1:14" s="20" customFormat="1" ht="3" customHeight="1" x14ac:dyDescent="0.25">
      <c r="A9" s="1"/>
      <c r="B9" s="23"/>
      <c r="C9" s="24"/>
      <c r="D9" s="25"/>
      <c r="E9" s="25"/>
      <c r="F9" s="25"/>
      <c r="G9" s="25"/>
      <c r="H9" s="25"/>
      <c r="I9" s="26"/>
      <c r="J9" s="18"/>
      <c r="K9" s="18"/>
      <c r="L9" s="18"/>
      <c r="M9" s="18"/>
      <c r="N9" s="19"/>
    </row>
    <row r="10" spans="1:14" s="20" customFormat="1" ht="15.75" customHeight="1" x14ac:dyDescent="0.25">
      <c r="A10" s="1"/>
      <c r="B10" s="21" t="s">
        <v>4</v>
      </c>
      <c r="C10" s="27"/>
      <c r="D10" s="27"/>
      <c r="E10" s="27"/>
      <c r="F10" s="27"/>
      <c r="G10" s="27"/>
      <c r="H10" s="27"/>
      <c r="I10" s="27"/>
      <c r="J10" s="28"/>
      <c r="K10" s="28"/>
      <c r="L10" s="28"/>
      <c r="M10" s="28"/>
      <c r="N10" s="19"/>
    </row>
    <row r="11" spans="1:14" s="20" customFormat="1" ht="3" customHeight="1" x14ac:dyDescent="0.25">
      <c r="A11" s="2"/>
      <c r="B11" s="29"/>
      <c r="C11" s="29"/>
      <c r="D11" s="24"/>
      <c r="E11" s="25"/>
      <c r="F11" s="25"/>
      <c r="G11" s="25"/>
      <c r="H11" s="25"/>
      <c r="I11" s="25"/>
      <c r="J11" s="30"/>
      <c r="K11" s="30"/>
      <c r="L11" s="30"/>
      <c r="M11" s="30"/>
      <c r="N11" s="19"/>
    </row>
    <row r="12" spans="1:14" s="20" customFormat="1" ht="15.75" x14ac:dyDescent="0.25">
      <c r="A12" s="2"/>
      <c r="B12" s="237" t="s">
        <v>44</v>
      </c>
      <c r="C12" s="238"/>
      <c r="D12" s="238"/>
      <c r="E12" s="238"/>
      <c r="F12" s="238"/>
      <c r="G12" s="238"/>
      <c r="H12" s="238"/>
      <c r="I12" s="239"/>
      <c r="J12" s="3"/>
      <c r="K12" s="3"/>
      <c r="L12" s="3"/>
      <c r="M12" s="3"/>
      <c r="N12" s="19"/>
    </row>
    <row r="13" spans="1:14" s="20" customFormat="1" ht="3" customHeight="1" x14ac:dyDescent="0.25">
      <c r="A13" s="2"/>
      <c r="B13" s="4"/>
      <c r="C13" s="4"/>
      <c r="D13" s="4"/>
      <c r="E13" s="4"/>
      <c r="F13" s="4"/>
      <c r="G13" s="5"/>
      <c r="H13" s="5"/>
      <c r="I13" s="4"/>
      <c r="J13" s="6"/>
      <c r="K13" s="6"/>
      <c r="L13" s="6"/>
      <c r="M13" s="6"/>
      <c r="N13" s="19"/>
    </row>
    <row r="14" spans="1:14" s="20" customFormat="1" ht="15.75" x14ac:dyDescent="0.25">
      <c r="A14" s="2"/>
      <c r="B14" s="180" t="s">
        <v>34</v>
      </c>
      <c r="C14" s="181"/>
      <c r="D14" s="181"/>
      <c r="E14" s="181"/>
      <c r="F14" s="181"/>
      <c r="G14" s="181"/>
      <c r="H14" s="181"/>
      <c r="I14" s="182"/>
      <c r="J14" s="7"/>
      <c r="K14" s="7"/>
      <c r="L14" s="7"/>
      <c r="M14" s="7"/>
      <c r="N14" s="19"/>
    </row>
    <row r="15" spans="1:14" s="20" customFormat="1" ht="3.6" customHeight="1" x14ac:dyDescent="0.25">
      <c r="A15" s="2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19"/>
    </row>
    <row r="16" spans="1:14" s="20" customFormat="1" ht="15.75" x14ac:dyDescent="0.25">
      <c r="A16" s="2"/>
      <c r="B16" s="7"/>
      <c r="C16" s="228" t="s">
        <v>56</v>
      </c>
      <c r="D16" s="228"/>
      <c r="E16" s="228"/>
      <c r="F16" s="31">
        <v>3</v>
      </c>
      <c r="G16" s="7"/>
      <c r="H16" s="7"/>
      <c r="I16" s="7"/>
      <c r="J16" s="7"/>
      <c r="K16" s="7"/>
      <c r="L16" s="7"/>
      <c r="M16" s="7"/>
      <c r="N16" s="19"/>
    </row>
    <row r="17" spans="1:20" ht="3" customHeight="1" x14ac:dyDescent="0.25">
      <c r="A17" s="2"/>
      <c r="B17" s="4"/>
      <c r="C17" s="4"/>
      <c r="D17" s="4"/>
      <c r="E17" s="4"/>
      <c r="F17" s="17"/>
      <c r="G17" s="5"/>
      <c r="H17" s="5"/>
      <c r="I17" s="4"/>
      <c r="J17" s="6"/>
      <c r="K17" s="6"/>
      <c r="L17" s="6"/>
      <c r="M17" s="6"/>
      <c r="N17" s="19"/>
    </row>
    <row r="18" spans="1:20" ht="15.75" x14ac:dyDescent="0.25">
      <c r="A18" s="2"/>
      <c r="B18" s="32" t="s">
        <v>5</v>
      </c>
      <c r="C18" s="33">
        <v>0</v>
      </c>
      <c r="D18" s="191" t="s">
        <v>48</v>
      </c>
      <c r="E18" s="191"/>
      <c r="F18" s="31">
        <v>1</v>
      </c>
      <c r="G18" s="189" t="s">
        <v>47</v>
      </c>
      <c r="H18" s="190"/>
      <c r="I18" s="34">
        <v>1</v>
      </c>
      <c r="J18" s="35"/>
      <c r="K18" s="35"/>
      <c r="L18" s="35"/>
      <c r="M18" s="35"/>
      <c r="N18" s="19"/>
    </row>
    <row r="19" spans="1:20" ht="9" customHeight="1" x14ac:dyDescent="0.25">
      <c r="A19" s="9"/>
      <c r="B19" s="36"/>
      <c r="C19" s="36"/>
      <c r="D19" s="36"/>
      <c r="E19" s="36"/>
      <c r="F19" s="36"/>
      <c r="G19" s="36"/>
      <c r="H19" s="36"/>
      <c r="I19" s="36"/>
      <c r="J19" s="8"/>
      <c r="K19" s="8"/>
      <c r="L19" s="8"/>
      <c r="M19" s="8"/>
      <c r="N19" s="19"/>
      <c r="P19" s="37"/>
      <c r="Q19" s="37"/>
      <c r="R19" s="37"/>
      <c r="S19" s="37"/>
      <c r="T19" s="37"/>
    </row>
    <row r="20" spans="1:20" ht="15.75" x14ac:dyDescent="0.25">
      <c r="A20" s="9"/>
      <c r="B20" s="184" t="s">
        <v>43</v>
      </c>
      <c r="C20" s="185"/>
      <c r="D20" s="186"/>
      <c r="E20" s="38" t="s">
        <v>42</v>
      </c>
      <c r="F20" s="38" t="s">
        <v>40</v>
      </c>
      <c r="G20" s="192" t="s">
        <v>41</v>
      </c>
      <c r="H20" s="192"/>
      <c r="I20" s="39" t="s">
        <v>6</v>
      </c>
      <c r="J20" s="40"/>
      <c r="K20" s="40"/>
      <c r="L20" s="40"/>
      <c r="M20" s="40"/>
      <c r="N20" s="19"/>
      <c r="R20" s="37"/>
      <c r="S20" s="37"/>
      <c r="T20" s="37"/>
    </row>
    <row r="21" spans="1:20" ht="15.95" customHeight="1" x14ac:dyDescent="0.25">
      <c r="A21" s="9"/>
      <c r="B21" s="183" t="s">
        <v>37</v>
      </c>
      <c r="C21" s="183"/>
      <c r="D21" s="183"/>
      <c r="E21" s="41" t="s">
        <v>46</v>
      </c>
      <c r="F21" s="42">
        <f>IF(C18&lt;=100000,1000,IF(C18&lt;=500000,1500,IF(C18&gt;500000,2000)))</f>
        <v>1000</v>
      </c>
      <c r="G21" s="193"/>
      <c r="H21" s="193"/>
      <c r="I21" s="42">
        <f>IF(E21="si",F21+G21,0)</f>
        <v>1000</v>
      </c>
      <c r="J21" s="43"/>
      <c r="K21" s="43"/>
      <c r="L21" s="43"/>
      <c r="M21" s="43"/>
      <c r="N21" s="19"/>
      <c r="R21" s="37"/>
      <c r="S21" s="37"/>
      <c r="T21" s="37"/>
    </row>
    <row r="22" spans="1:20" ht="19.5" customHeight="1" x14ac:dyDescent="0.25">
      <c r="A22" s="9"/>
      <c r="B22" s="183" t="s">
        <v>39</v>
      </c>
      <c r="C22" s="183"/>
      <c r="D22" s="183"/>
      <c r="E22" s="44" t="s">
        <v>46</v>
      </c>
      <c r="F22" s="42">
        <f>IF(C18&lt;=100000,1000,IF(C18&lt;=500000,1500,IF(C18&gt;500000,2000)))</f>
        <v>1000</v>
      </c>
      <c r="G22" s="187"/>
      <c r="H22" s="188"/>
      <c r="I22" s="42">
        <f>IF(E22="si",F22+G22,0)</f>
        <v>1000</v>
      </c>
      <c r="J22" s="45"/>
      <c r="K22" s="45"/>
      <c r="L22" s="45"/>
      <c r="M22" s="45"/>
      <c r="N22" s="19"/>
      <c r="R22" s="37"/>
      <c r="S22" s="37"/>
      <c r="T22" s="37"/>
    </row>
    <row r="23" spans="1:20" ht="15.95" customHeight="1" x14ac:dyDescent="0.25">
      <c r="A23" s="9"/>
      <c r="B23" s="183" t="s">
        <v>36</v>
      </c>
      <c r="C23" s="183"/>
      <c r="D23" s="183"/>
      <c r="E23" s="44" t="s">
        <v>46</v>
      </c>
      <c r="F23" s="42">
        <f>IF(C18&lt;=100000,1000,IF(C18&lt;=500000,1500,IF(C18&gt;500000,2000)))</f>
        <v>1000</v>
      </c>
      <c r="G23" s="187"/>
      <c r="H23" s="188"/>
      <c r="I23" s="42">
        <f>IF(E23="si",(F23+G23)/2,0)</f>
        <v>500</v>
      </c>
      <c r="J23" s="45"/>
      <c r="K23" s="45"/>
      <c r="L23" s="45"/>
      <c r="M23" s="45"/>
      <c r="N23" s="19"/>
      <c r="R23" s="37"/>
      <c r="S23" s="37"/>
      <c r="T23" s="37"/>
    </row>
    <row r="24" spans="1:20" ht="15.95" customHeight="1" x14ac:dyDescent="0.25">
      <c r="A24" s="9"/>
      <c r="B24" s="183" t="s">
        <v>35</v>
      </c>
      <c r="C24" s="183"/>
      <c r="D24" s="183"/>
      <c r="E24" s="46" t="s">
        <v>46</v>
      </c>
      <c r="F24" s="42">
        <f>IF(C18&lt;=100000,1000,IF(C18&lt;=500000,1500,IF(C18&gt;500000,2000)))</f>
        <v>1000</v>
      </c>
      <c r="G24" s="187"/>
      <c r="H24" s="188"/>
      <c r="I24" s="42">
        <f t="shared" ref="I24" si="0">IF(E24="si",F24+G24,0)</f>
        <v>1000</v>
      </c>
      <c r="J24" s="47"/>
      <c r="K24" s="47"/>
      <c r="L24" s="47"/>
      <c r="M24" s="47"/>
      <c r="N24" s="19"/>
      <c r="R24" s="37"/>
      <c r="S24" s="37"/>
      <c r="T24" s="37"/>
    </row>
    <row r="25" spans="1:20" ht="15.95" customHeight="1" x14ac:dyDescent="0.25">
      <c r="A25" s="9"/>
      <c r="B25" s="235" t="s">
        <v>55</v>
      </c>
      <c r="C25" s="235"/>
      <c r="D25" s="235"/>
      <c r="E25" s="235"/>
      <c r="F25" s="235"/>
      <c r="G25" s="235"/>
      <c r="H25" s="235"/>
      <c r="I25" s="48">
        <f>I21*0.1+I22*0.1+I23*0.1+I24*0.1</f>
        <v>350</v>
      </c>
      <c r="J25" s="45"/>
      <c r="K25" s="45"/>
      <c r="L25" s="45"/>
      <c r="M25" s="45"/>
      <c r="N25" s="49"/>
      <c r="O25" s="9"/>
      <c r="R25" s="37"/>
      <c r="S25" s="37"/>
      <c r="T25" s="37"/>
    </row>
    <row r="26" spans="1:20" ht="15.75" x14ac:dyDescent="0.25">
      <c r="A26" s="9"/>
      <c r="B26" s="236" t="s">
        <v>33</v>
      </c>
      <c r="C26" s="236"/>
      <c r="D26" s="236"/>
      <c r="E26" s="236"/>
      <c r="F26" s="236"/>
      <c r="G26" s="236"/>
      <c r="H26" s="236"/>
      <c r="I26" s="50">
        <f>IF(I21+I22+I23+I24+I25&lt;=(C18/10*4),I21+I22+I23+I24+I25,IF(I21+I22+I23+I24+I25&gt;(C18/10*4),(C18/10*4)))</f>
        <v>0</v>
      </c>
      <c r="J26" s="45"/>
      <c r="K26" s="45"/>
      <c r="L26" s="45"/>
      <c r="M26" s="45"/>
      <c r="N26" s="49"/>
      <c r="O26" s="9"/>
      <c r="R26" s="37"/>
      <c r="S26" s="37"/>
      <c r="T26" s="37"/>
    </row>
    <row r="27" spans="1:20" ht="3" customHeight="1" x14ac:dyDescent="0.25">
      <c r="A27" s="2"/>
      <c r="B27" s="4"/>
      <c r="C27" s="4"/>
      <c r="D27" s="4"/>
      <c r="E27" s="4"/>
      <c r="F27" s="4"/>
      <c r="G27" s="5"/>
      <c r="H27" s="5"/>
      <c r="I27" s="4"/>
      <c r="J27" s="6"/>
      <c r="K27" s="6"/>
      <c r="L27" s="6"/>
      <c r="M27" s="6"/>
      <c r="N27" s="2"/>
      <c r="O27" s="2"/>
    </row>
    <row r="28" spans="1:20" ht="15.75" x14ac:dyDescent="0.25">
      <c r="A28" s="2"/>
      <c r="B28" s="180" t="s">
        <v>38</v>
      </c>
      <c r="C28" s="181"/>
      <c r="D28" s="181"/>
      <c r="E28" s="181"/>
      <c r="F28" s="181"/>
      <c r="G28" s="181"/>
      <c r="H28" s="181"/>
      <c r="I28" s="182"/>
      <c r="J28" s="7"/>
      <c r="K28" s="7"/>
      <c r="L28" s="7"/>
      <c r="M28" s="7"/>
      <c r="N28" s="19"/>
    </row>
    <row r="29" spans="1:20" ht="3" customHeight="1" x14ac:dyDescent="0.25">
      <c r="A29" s="2"/>
      <c r="B29" s="4"/>
      <c r="C29" s="4"/>
      <c r="D29" s="4"/>
      <c r="E29" s="4"/>
      <c r="F29" s="4"/>
      <c r="G29" s="5"/>
      <c r="H29" s="5"/>
      <c r="I29" s="4"/>
      <c r="J29" s="6"/>
      <c r="K29" s="6"/>
      <c r="L29" s="6"/>
      <c r="M29" s="6"/>
      <c r="N29" s="19"/>
    </row>
    <row r="30" spans="1:20" ht="3" customHeight="1" x14ac:dyDescent="0.25">
      <c r="A30" s="2"/>
      <c r="B30" s="4"/>
      <c r="C30" s="4"/>
      <c r="D30" s="4"/>
      <c r="E30" s="4"/>
      <c r="F30" s="4"/>
      <c r="G30" s="5"/>
      <c r="H30" s="5"/>
      <c r="I30" s="4"/>
      <c r="J30" s="6"/>
      <c r="K30" s="6"/>
      <c r="L30" s="6"/>
      <c r="M30" s="6"/>
      <c r="N30" s="19"/>
    </row>
    <row r="31" spans="1:20" ht="15.75" x14ac:dyDescent="0.25">
      <c r="A31" s="2"/>
      <c r="B31" s="205" t="s">
        <v>7</v>
      </c>
      <c r="C31" s="206"/>
      <c r="D31" s="206"/>
      <c r="E31" s="206"/>
      <c r="F31" s="206"/>
      <c r="G31" s="207"/>
      <c r="H31" s="51"/>
      <c r="I31" s="49"/>
      <c r="J31" s="52"/>
      <c r="K31" s="52"/>
      <c r="L31" s="52"/>
      <c r="M31" s="52"/>
      <c r="N31" s="19"/>
    </row>
    <row r="32" spans="1:20" ht="6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10"/>
      <c r="K32" s="10"/>
      <c r="L32" s="10"/>
      <c r="M32" s="10"/>
      <c r="N32" s="19"/>
    </row>
    <row r="33" spans="1:15" ht="12" customHeight="1" x14ac:dyDescent="0.25">
      <c r="A33" s="53"/>
      <c r="B33" s="32"/>
      <c r="C33" s="54"/>
      <c r="D33" s="55"/>
      <c r="E33" s="56" t="s">
        <v>8</v>
      </c>
      <c r="F33" s="56" t="s">
        <v>9</v>
      </c>
      <c r="G33" s="57" t="s">
        <v>10</v>
      </c>
      <c r="H33" s="58"/>
      <c r="I33" s="59"/>
      <c r="J33" s="11"/>
      <c r="K33" s="11"/>
      <c r="L33" s="11"/>
      <c r="M33" s="11"/>
      <c r="N33" s="19"/>
      <c r="O33" s="2"/>
    </row>
    <row r="34" spans="1:15" ht="12" customHeight="1" x14ac:dyDescent="0.25">
      <c r="A34" s="60"/>
      <c r="B34" s="19"/>
      <c r="C34" s="61"/>
      <c r="D34" s="61"/>
      <c r="E34" s="62">
        <f>+IF($C$18&gt;25000,25000,$C$18)</f>
        <v>0</v>
      </c>
      <c r="F34" s="63">
        <v>0.03</v>
      </c>
      <c r="G34" s="64">
        <f>ROUND(IF(C18=0,0,IF(E34*F34&lt;250,250,E34*F34)),2)</f>
        <v>0</v>
      </c>
      <c r="H34" s="65"/>
      <c r="I34" s="66"/>
      <c r="J34" s="12"/>
      <c r="K34" s="12"/>
      <c r="L34" s="12"/>
      <c r="M34" s="12"/>
      <c r="N34" s="19"/>
      <c r="O34" s="2"/>
    </row>
    <row r="35" spans="1:15" ht="12" customHeight="1" x14ac:dyDescent="0.25">
      <c r="A35" s="67"/>
      <c r="B35" s="19"/>
      <c r="C35" s="61"/>
      <c r="D35" s="61"/>
      <c r="E35" s="68">
        <f>+IF($C$18-E34&gt;(75000),(75000),$C$18-E34)</f>
        <v>0</v>
      </c>
      <c r="F35" s="69">
        <v>0.01</v>
      </c>
      <c r="G35" s="70">
        <f>+E35*F35</f>
        <v>0</v>
      </c>
      <c r="H35" s="65"/>
      <c r="I35" s="66"/>
      <c r="J35" s="12"/>
      <c r="K35" s="12"/>
      <c r="L35" s="12"/>
      <c r="M35" s="12"/>
      <c r="N35" s="19"/>
      <c r="O35" s="2"/>
    </row>
    <row r="36" spans="1:15" ht="12" customHeight="1" x14ac:dyDescent="0.25">
      <c r="A36" s="67"/>
      <c r="B36" s="19"/>
      <c r="C36" s="61"/>
      <c r="D36" s="61"/>
      <c r="E36" s="68">
        <f>+IF($C$18-E35-E34&gt;(100000),(100000),$C$18-E35-E34)</f>
        <v>0</v>
      </c>
      <c r="F36" s="69">
        <v>8.0000000000000002E-3</v>
      </c>
      <c r="G36" s="70">
        <f>+E36*F36</f>
        <v>0</v>
      </c>
      <c r="H36" s="65"/>
      <c r="I36" s="66"/>
      <c r="J36" s="12"/>
      <c r="K36" s="12"/>
      <c r="L36" s="12"/>
      <c r="M36" s="12"/>
      <c r="N36" s="13"/>
      <c r="O36" s="2"/>
    </row>
    <row r="37" spans="1:15" ht="12" customHeight="1" x14ac:dyDescent="0.25">
      <c r="A37" s="67"/>
      <c r="B37" s="19"/>
      <c r="C37" s="61"/>
      <c r="D37" s="61"/>
      <c r="E37" s="68">
        <f>+IF($C$18-E36-E35-E34&gt;(100000),(100000),$C$18-E36-E35-E34)</f>
        <v>0</v>
      </c>
      <c r="F37" s="69">
        <v>7.0000000000000001E-3</v>
      </c>
      <c r="G37" s="70">
        <f>+E37*F37</f>
        <v>0</v>
      </c>
      <c r="H37" s="65"/>
      <c r="I37" s="66"/>
      <c r="J37" s="12"/>
      <c r="K37" s="12"/>
      <c r="L37" s="12"/>
      <c r="M37" s="12"/>
      <c r="N37" s="13"/>
      <c r="O37" s="2"/>
    </row>
    <row r="38" spans="1:15" ht="12" customHeight="1" x14ac:dyDescent="0.25">
      <c r="A38" s="67"/>
      <c r="B38" s="19"/>
      <c r="C38" s="61"/>
      <c r="D38" s="61"/>
      <c r="E38" s="68">
        <f>+IF($C$18-E37-E36-E35-E34&gt;(200000),(200000),$C$18-E37-E36-E35-E34)</f>
        <v>0</v>
      </c>
      <c r="F38" s="69">
        <v>5.0000000000000001E-3</v>
      </c>
      <c r="G38" s="70">
        <f>+E38*F38</f>
        <v>0</v>
      </c>
      <c r="H38" s="65"/>
      <c r="I38" s="66"/>
      <c r="J38" s="12"/>
      <c r="K38" s="12"/>
      <c r="L38" s="12"/>
      <c r="M38" s="12"/>
      <c r="N38" s="13"/>
      <c r="O38" s="2"/>
    </row>
    <row r="39" spans="1:15" ht="12" customHeight="1" x14ac:dyDescent="0.25">
      <c r="A39" s="67"/>
      <c r="B39" s="19"/>
      <c r="C39" s="61"/>
      <c r="D39" s="61"/>
      <c r="E39" s="71">
        <f>+IF($C$18&gt;(500000),$C$18-500000,0)</f>
        <v>0</v>
      </c>
      <c r="F39" s="72">
        <v>3.0000000000000001E-3</v>
      </c>
      <c r="G39" s="73">
        <f>+E39*F39</f>
        <v>0</v>
      </c>
      <c r="H39" s="65"/>
      <c r="I39" s="66"/>
      <c r="J39" s="12"/>
      <c r="K39" s="12"/>
      <c r="L39" s="12"/>
      <c r="M39" s="12"/>
      <c r="N39" s="13"/>
      <c r="O39" s="2"/>
    </row>
    <row r="40" spans="1:15" ht="15.75" x14ac:dyDescent="0.25">
      <c r="A40" s="74"/>
      <c r="B40" s="19"/>
      <c r="D40" s="75" t="s">
        <v>11</v>
      </c>
      <c r="E40" s="71">
        <f>SUM(E34:E39)</f>
        <v>0</v>
      </c>
      <c r="F40" s="19"/>
      <c r="G40" s="19"/>
      <c r="H40" s="19"/>
      <c r="I40" s="175">
        <f>SUM(G34:G39)</f>
        <v>0</v>
      </c>
      <c r="J40" s="14"/>
      <c r="K40" s="14"/>
      <c r="L40" s="14"/>
      <c r="M40" s="14"/>
      <c r="N40" s="13"/>
      <c r="O40" s="2"/>
    </row>
    <row r="41" spans="1:15" ht="5.25" customHeight="1" x14ac:dyDescent="0.25">
      <c r="A41" s="2"/>
      <c r="B41" s="4"/>
      <c r="C41" s="4"/>
      <c r="D41" s="4"/>
      <c r="E41" s="4"/>
      <c r="F41" s="4"/>
      <c r="G41" s="5"/>
      <c r="H41" s="5"/>
      <c r="I41" s="4"/>
      <c r="J41" s="6"/>
      <c r="K41" s="6"/>
      <c r="L41" s="6"/>
      <c r="M41" s="6"/>
      <c r="N41" s="13"/>
      <c r="O41" s="2"/>
    </row>
    <row r="42" spans="1:15" ht="23.25" hidden="1" customHeight="1" x14ac:dyDescent="0.25">
      <c r="A42" s="76"/>
      <c r="B42" s="77" t="s">
        <v>12</v>
      </c>
      <c r="C42" s="78"/>
      <c r="D42" s="79"/>
      <c r="E42" s="208" t="s">
        <v>13</v>
      </c>
      <c r="F42" s="209"/>
      <c r="G42" s="210"/>
      <c r="H42" s="80"/>
      <c r="I42" s="2"/>
      <c r="J42" s="10"/>
      <c r="K42" s="10"/>
      <c r="L42" s="10"/>
      <c r="M42" s="10"/>
      <c r="N42" s="13"/>
      <c r="O42" s="2"/>
    </row>
    <row r="43" spans="1:15" ht="3" customHeight="1" x14ac:dyDescent="0.25">
      <c r="A43" s="2"/>
      <c r="B43" s="4"/>
      <c r="C43" s="4"/>
      <c r="D43" s="4"/>
      <c r="E43" s="4"/>
      <c r="F43" s="4"/>
      <c r="G43" s="5"/>
      <c r="H43" s="5"/>
      <c r="I43" s="4"/>
      <c r="J43" s="6"/>
      <c r="K43" s="6"/>
      <c r="L43" s="6"/>
      <c r="M43" s="6"/>
      <c r="N43" s="13"/>
      <c r="O43" s="2"/>
    </row>
    <row r="44" spans="1:15" ht="15.75" x14ac:dyDescent="0.25">
      <c r="A44" s="2"/>
      <c r="B44" s="81" t="s">
        <v>14</v>
      </c>
      <c r="C44" s="82"/>
      <c r="D44" s="83"/>
      <c r="E44" s="83"/>
      <c r="F44" s="83"/>
      <c r="G44" s="84"/>
      <c r="H44" s="85"/>
      <c r="I44" s="2"/>
      <c r="J44" s="10"/>
      <c r="K44" s="10"/>
      <c r="L44" s="10"/>
      <c r="M44" s="10"/>
      <c r="N44" s="13"/>
      <c r="O44" s="2"/>
    </row>
    <row r="45" spans="1:15" ht="14.45" customHeight="1" x14ac:dyDescent="0.25">
      <c r="A45" s="2"/>
      <c r="B45" s="211" t="s">
        <v>15</v>
      </c>
      <c r="C45" s="212"/>
      <c r="D45" s="15">
        <v>0</v>
      </c>
      <c r="E45" s="199" t="s">
        <v>16</v>
      </c>
      <c r="F45" s="213"/>
      <c r="H45" s="85"/>
      <c r="I45" s="86">
        <f>ROUND(D45*$I$40,2)</f>
        <v>0</v>
      </c>
      <c r="J45" s="87"/>
      <c r="K45" s="87"/>
      <c r="L45" s="87"/>
      <c r="M45" s="87"/>
      <c r="N45" s="13"/>
      <c r="O45" s="2"/>
    </row>
    <row r="46" spans="1:15" ht="3.75" customHeight="1" x14ac:dyDescent="0.25">
      <c r="A46" s="2"/>
      <c r="B46" s="4"/>
      <c r="C46" s="4"/>
      <c r="D46" s="4"/>
      <c r="E46" s="4"/>
      <c r="F46" s="4"/>
      <c r="G46" s="5"/>
      <c r="H46" s="88"/>
      <c r="I46" s="4"/>
      <c r="J46" s="6"/>
      <c r="K46" s="6"/>
      <c r="L46" s="6"/>
      <c r="M46" s="6"/>
      <c r="N46" s="13"/>
      <c r="O46" s="2"/>
    </row>
    <row r="47" spans="1:15" ht="15.75" x14ac:dyDescent="0.25">
      <c r="A47" s="2"/>
      <c r="B47" s="205" t="s">
        <v>17</v>
      </c>
      <c r="C47" s="206"/>
      <c r="D47" s="206"/>
      <c r="E47" s="206"/>
      <c r="F47" s="206"/>
      <c r="G47" s="207"/>
      <c r="H47" s="51"/>
      <c r="I47" s="66"/>
      <c r="J47" s="12"/>
      <c r="K47" s="12"/>
      <c r="L47" s="12"/>
      <c r="M47" s="12"/>
      <c r="N47" s="13"/>
      <c r="O47" s="2"/>
    </row>
    <row r="48" spans="1:15" ht="3" customHeight="1" x14ac:dyDescent="0.25">
      <c r="A48" s="2"/>
      <c r="B48" s="4"/>
      <c r="C48" s="4"/>
      <c r="D48" s="4"/>
      <c r="E48" s="4"/>
      <c r="F48" s="4"/>
      <c r="G48" s="5"/>
      <c r="H48" s="5"/>
      <c r="I48" s="4"/>
      <c r="J48" s="6"/>
      <c r="K48" s="6"/>
      <c r="L48" s="6"/>
      <c r="M48" s="6"/>
      <c r="N48" s="2"/>
      <c r="O48" s="2"/>
    </row>
    <row r="49" spans="1:15" ht="15.75" x14ac:dyDescent="0.25">
      <c r="A49" s="16"/>
      <c r="B49" s="218" t="s">
        <v>18</v>
      </c>
      <c r="C49" s="219"/>
      <c r="D49" s="89"/>
      <c r="E49" s="195" t="s">
        <v>19</v>
      </c>
      <c r="F49" s="196"/>
      <c r="G49" s="196"/>
      <c r="H49" s="196"/>
      <c r="I49" s="2"/>
      <c r="J49" s="10"/>
      <c r="K49" s="10"/>
      <c r="L49" s="10"/>
      <c r="M49" s="10"/>
      <c r="N49" s="13"/>
      <c r="O49" s="2"/>
    </row>
    <row r="50" spans="1:15" ht="3" customHeight="1" x14ac:dyDescent="0.25">
      <c r="A50" s="2"/>
      <c r="B50" s="4"/>
      <c r="C50" s="4"/>
      <c r="D50" s="4"/>
      <c r="E50" s="4"/>
      <c r="F50" s="4"/>
      <c r="G50" s="5"/>
      <c r="H50" s="5"/>
      <c r="I50" s="4"/>
      <c r="J50" s="6"/>
      <c r="K50" s="6"/>
      <c r="L50" s="6"/>
      <c r="M50" s="6"/>
      <c r="N50" s="2"/>
      <c r="O50" s="2"/>
    </row>
    <row r="51" spans="1:15" ht="15.75" x14ac:dyDescent="0.25">
      <c r="A51" s="2"/>
      <c r="B51" s="90" t="s">
        <v>20</v>
      </c>
      <c r="C51" s="59"/>
      <c r="D51" s="59"/>
      <c r="E51" s="220" t="s">
        <v>21</v>
      </c>
      <c r="F51" s="221"/>
      <c r="G51" s="222"/>
      <c r="H51" s="58"/>
      <c r="I51" s="59"/>
      <c r="J51" s="11"/>
      <c r="K51" s="11"/>
      <c r="L51" s="11"/>
      <c r="M51" s="11"/>
      <c r="N51" s="13"/>
      <c r="O51" s="2"/>
    </row>
    <row r="52" spans="1:15" ht="12" customHeight="1" x14ac:dyDescent="0.25">
      <c r="A52" s="2"/>
      <c r="B52" s="91">
        <f>+IF($D$49&gt;5000,5000,$D$49)</f>
        <v>0</v>
      </c>
      <c r="C52" s="92"/>
      <c r="D52" s="66"/>
      <c r="E52" s="93">
        <v>0.04</v>
      </c>
      <c r="F52" s="94"/>
      <c r="G52" s="95">
        <f>+B52*E52</f>
        <v>0</v>
      </c>
      <c r="H52" s="96"/>
      <c r="I52" s="66"/>
      <c r="J52" s="12"/>
      <c r="K52" s="12"/>
      <c r="L52" s="12"/>
      <c r="M52" s="12"/>
      <c r="N52" s="13"/>
      <c r="O52" s="2"/>
    </row>
    <row r="53" spans="1:15" ht="12" customHeight="1" x14ac:dyDescent="0.25">
      <c r="A53" s="2"/>
      <c r="B53" s="97">
        <f>+IF($D$49-B52&gt;(0),$D$49-B52,0)</f>
        <v>0</v>
      </c>
      <c r="C53" s="92"/>
      <c r="D53" s="66"/>
      <c r="E53" s="98">
        <v>0.03</v>
      </c>
      <c r="F53" s="99"/>
      <c r="G53" s="100">
        <f>+B53*E53</f>
        <v>0</v>
      </c>
      <c r="H53" s="96"/>
      <c r="I53" s="66"/>
      <c r="J53" s="12"/>
      <c r="K53" s="12"/>
      <c r="L53" s="12"/>
      <c r="M53" s="12"/>
      <c r="N53" s="2"/>
      <c r="O53" s="2"/>
    </row>
    <row r="54" spans="1:15" ht="12" customHeight="1" x14ac:dyDescent="0.25">
      <c r="A54" s="2"/>
      <c r="B54" s="101">
        <f>SUM(B52:B53)</f>
        <v>0</v>
      </c>
      <c r="C54" s="92"/>
      <c r="E54" s="223" t="s">
        <v>22</v>
      </c>
      <c r="F54" s="223"/>
      <c r="G54" s="223"/>
      <c r="H54" s="102"/>
      <c r="I54" s="103">
        <f>SUM(G52:G53)</f>
        <v>0</v>
      </c>
      <c r="J54" s="104"/>
      <c r="K54" s="104"/>
      <c r="L54" s="104"/>
      <c r="M54" s="104"/>
      <c r="N54" s="2"/>
      <c r="O54" s="2"/>
    </row>
    <row r="55" spans="1:15" ht="3" customHeight="1" x14ac:dyDescent="0.25">
      <c r="A55" s="2"/>
      <c r="B55" s="4"/>
      <c r="C55" s="4"/>
      <c r="D55" s="4"/>
      <c r="E55" s="4"/>
      <c r="F55" s="4"/>
      <c r="G55" s="5"/>
      <c r="H55" s="5"/>
      <c r="I55" s="4"/>
      <c r="J55" s="6"/>
      <c r="K55" s="6"/>
      <c r="L55" s="6"/>
      <c r="M55" s="6"/>
      <c r="N55" s="2"/>
      <c r="O55" s="2"/>
    </row>
    <row r="56" spans="1:15" ht="16.5" customHeight="1" x14ac:dyDescent="0.25">
      <c r="A56" s="2"/>
      <c r="B56" s="105" t="s">
        <v>23</v>
      </c>
      <c r="C56" s="83"/>
      <c r="D56" s="83"/>
      <c r="E56" s="83"/>
      <c r="F56" s="83"/>
      <c r="G56" s="84"/>
      <c r="H56" s="85"/>
      <c r="I56" s="2"/>
      <c r="J56" s="10"/>
      <c r="K56" s="10"/>
      <c r="L56" s="10"/>
      <c r="M56" s="10"/>
      <c r="N56" s="2"/>
      <c r="O56" s="2"/>
    </row>
    <row r="57" spans="1:15" ht="16.5" customHeight="1" x14ac:dyDescent="0.25">
      <c r="A57" s="2"/>
      <c r="B57" s="216" t="s">
        <v>24</v>
      </c>
      <c r="C57" s="217"/>
      <c r="D57" s="15">
        <v>0</v>
      </c>
      <c r="E57" s="199" t="s">
        <v>16</v>
      </c>
      <c r="F57" s="200"/>
      <c r="G57" s="85"/>
      <c r="H57" s="85"/>
      <c r="I57" s="86">
        <f>ROUND(D57*$I$40,2)</f>
        <v>0</v>
      </c>
      <c r="J57" s="10"/>
      <c r="K57" s="10"/>
      <c r="L57" s="10"/>
      <c r="M57" s="10"/>
      <c r="N57" s="2"/>
      <c r="O57" s="2"/>
    </row>
    <row r="58" spans="1:15" ht="3" customHeight="1" x14ac:dyDescent="0.25">
      <c r="A58" s="2"/>
      <c r="B58" s="4"/>
      <c r="C58" s="4"/>
      <c r="D58" s="4"/>
      <c r="E58" s="4"/>
      <c r="F58" s="4"/>
      <c r="G58" s="5"/>
      <c r="H58" s="5"/>
      <c r="I58" s="4"/>
      <c r="J58" s="6"/>
      <c r="K58" s="6"/>
      <c r="L58" s="6"/>
      <c r="M58" s="6"/>
      <c r="N58" s="2"/>
      <c r="O58" s="2"/>
    </row>
    <row r="59" spans="1:15" ht="15.75" x14ac:dyDescent="0.25">
      <c r="A59" s="16"/>
      <c r="B59" s="106" t="s">
        <v>25</v>
      </c>
      <c r="C59" s="107"/>
      <c r="D59" s="108"/>
      <c r="E59" s="109"/>
      <c r="F59" s="12"/>
      <c r="G59" s="2"/>
      <c r="H59" s="2"/>
      <c r="I59" s="110">
        <f>ROUND(SUM(I40:I57)*0.1,2)</f>
        <v>0</v>
      </c>
      <c r="J59" s="111"/>
      <c r="K59" s="111"/>
      <c r="L59" s="111"/>
      <c r="M59" s="111"/>
      <c r="N59" s="13"/>
      <c r="O59" s="2"/>
    </row>
    <row r="60" spans="1:15" ht="7.35" customHeight="1" thickBot="1" x14ac:dyDescent="0.3">
      <c r="A60" s="2"/>
      <c r="B60" s="4"/>
      <c r="C60" s="4"/>
      <c r="D60" s="4"/>
      <c r="E60" s="4"/>
      <c r="F60" s="4"/>
      <c r="G60" s="5"/>
      <c r="H60" s="5"/>
      <c r="I60" s="4"/>
      <c r="J60" s="6"/>
      <c r="K60" s="6"/>
      <c r="L60" s="6"/>
      <c r="M60" s="6"/>
      <c r="N60" s="2"/>
      <c r="O60" s="2"/>
    </row>
    <row r="61" spans="1:15" ht="14.25" customHeight="1" x14ac:dyDescent="0.25">
      <c r="A61" s="112"/>
      <c r="B61" s="242" t="s">
        <v>26</v>
      </c>
      <c r="C61" s="243"/>
      <c r="D61" s="243"/>
      <c r="E61" s="243"/>
      <c r="F61" s="243"/>
      <c r="G61" s="243"/>
      <c r="H61" s="243"/>
      <c r="I61" s="244"/>
      <c r="J61" s="113"/>
      <c r="K61" s="113"/>
      <c r="L61" s="113"/>
      <c r="M61" s="113"/>
      <c r="N61" s="2"/>
      <c r="O61" s="2"/>
    </row>
    <row r="62" spans="1:15" ht="14.25" customHeight="1" x14ac:dyDescent="0.25">
      <c r="A62" s="19"/>
      <c r="B62" s="245" t="s">
        <v>58</v>
      </c>
      <c r="C62" s="246"/>
      <c r="D62" s="246"/>
      <c r="E62" s="246"/>
      <c r="F62" s="246"/>
      <c r="G62" s="114"/>
      <c r="H62" s="114"/>
      <c r="I62" s="115">
        <f>I26</f>
        <v>0</v>
      </c>
      <c r="J62" s="116"/>
      <c r="K62" s="116"/>
      <c r="L62" s="116"/>
      <c r="M62" s="116"/>
      <c r="N62" s="2"/>
      <c r="O62" s="2"/>
    </row>
    <row r="63" spans="1:15" ht="14.25" customHeight="1" x14ac:dyDescent="0.25">
      <c r="A63" s="19"/>
      <c r="B63" s="247" t="s">
        <v>59</v>
      </c>
      <c r="C63" s="248"/>
      <c r="D63" s="248"/>
      <c r="E63" s="248"/>
      <c r="F63" s="248"/>
      <c r="G63" s="114"/>
      <c r="H63" s="114"/>
      <c r="I63" s="117">
        <f>SUM(I40:I59)</f>
        <v>0</v>
      </c>
      <c r="J63" s="116"/>
      <c r="K63" s="116"/>
      <c r="L63" s="116"/>
      <c r="M63" s="116"/>
      <c r="N63" s="2"/>
      <c r="O63" s="2"/>
    </row>
    <row r="64" spans="1:15" ht="15" customHeight="1" x14ac:dyDescent="0.25">
      <c r="A64" s="19"/>
      <c r="B64" s="118"/>
      <c r="C64" s="119"/>
      <c r="D64" s="120"/>
      <c r="E64" s="121"/>
      <c r="F64" s="122" t="s">
        <v>27</v>
      </c>
      <c r="G64" s="122"/>
      <c r="H64" s="240">
        <f>SUM(I62:I63)</f>
        <v>0</v>
      </c>
      <c r="I64" s="241"/>
      <c r="J64" s="123"/>
      <c r="K64" s="123"/>
      <c r="L64" s="123"/>
      <c r="M64" s="123"/>
      <c r="N64" s="13"/>
      <c r="O64" s="13"/>
    </row>
    <row r="65" spans="1:15" ht="14.25" customHeight="1" thickBot="1" x14ac:dyDescent="0.3">
      <c r="A65" s="19"/>
      <c r="B65" s="124"/>
      <c r="C65" s="125"/>
      <c r="D65" s="126"/>
      <c r="E65" s="127"/>
      <c r="F65" s="128"/>
      <c r="G65" s="129" t="s">
        <v>28</v>
      </c>
      <c r="H65" s="129"/>
      <c r="I65" s="130"/>
      <c r="J65" s="131"/>
      <c r="K65" s="131"/>
      <c r="L65" s="131"/>
      <c r="M65" s="131"/>
      <c r="N65" s="132"/>
    </row>
    <row r="66" spans="1:15" ht="21" customHeight="1" x14ac:dyDescent="0.25">
      <c r="A66" s="19"/>
      <c r="B66" s="133"/>
      <c r="C66" s="133"/>
      <c r="D66" s="134"/>
      <c r="E66" s="134"/>
      <c r="F66" s="134"/>
      <c r="G66" s="134"/>
      <c r="H66" s="134"/>
      <c r="I66" s="135"/>
      <c r="J66" s="136"/>
      <c r="K66" s="136"/>
      <c r="L66" s="136"/>
      <c r="M66" s="136"/>
      <c r="N66" s="19"/>
    </row>
    <row r="67" spans="1:15" ht="4.5" customHeight="1" x14ac:dyDescent="0.25">
      <c r="B67" s="137"/>
      <c r="C67" s="137"/>
      <c r="D67" s="137"/>
      <c r="E67" s="137"/>
      <c r="F67" s="137"/>
      <c r="G67" s="137"/>
      <c r="H67" s="137"/>
      <c r="I67" s="137"/>
      <c r="J67" s="138"/>
      <c r="K67" s="138"/>
      <c r="L67" s="138"/>
      <c r="M67" s="138"/>
    </row>
    <row r="68" spans="1:15" ht="15.75" x14ac:dyDescent="0.25">
      <c r="A68" s="139"/>
      <c r="B68" s="249" t="s">
        <v>54</v>
      </c>
      <c r="C68" s="250"/>
      <c r="D68" s="250"/>
      <c r="E68" s="250"/>
      <c r="F68" s="250"/>
      <c r="G68" s="250"/>
      <c r="H68" s="250"/>
      <c r="I68" s="251"/>
      <c r="J68" s="140"/>
      <c r="K68" s="140"/>
      <c r="L68" s="140"/>
      <c r="M68" s="140"/>
    </row>
    <row r="69" spans="1:15" ht="19.5" customHeight="1" x14ac:dyDescent="0.25">
      <c r="B69" s="214" t="s">
        <v>30</v>
      </c>
      <c r="C69" s="215"/>
      <c r="D69" s="215"/>
      <c r="E69" s="215"/>
      <c r="F69" s="215"/>
      <c r="G69" s="141" t="s">
        <v>31</v>
      </c>
      <c r="H69" s="141"/>
      <c r="I69" s="142" t="s">
        <v>6</v>
      </c>
      <c r="J69" s="143"/>
      <c r="K69" s="143"/>
      <c r="L69" s="143"/>
      <c r="M69" s="143"/>
    </row>
    <row r="70" spans="1:15" s="144" customFormat="1" ht="11.45" customHeight="1" x14ac:dyDescent="0.25">
      <c r="B70" s="224"/>
      <c r="C70" s="225"/>
      <c r="D70" s="225"/>
      <c r="E70" s="225"/>
      <c r="F70" s="145"/>
      <c r="G70" s="146"/>
      <c r="H70" s="147"/>
      <c r="I70" s="148"/>
      <c r="J70" s="149"/>
      <c r="K70" s="149"/>
      <c r="L70" s="149"/>
      <c r="M70" s="149"/>
      <c r="O70" s="150"/>
    </row>
    <row r="71" spans="1:15" s="144" customFormat="1" ht="11.45" customHeight="1" x14ac:dyDescent="0.25">
      <c r="B71" s="178"/>
      <c r="C71" s="179"/>
      <c r="D71" s="179"/>
      <c r="E71" s="179"/>
      <c r="F71" s="151"/>
      <c r="G71" s="152"/>
      <c r="H71" s="153"/>
      <c r="I71" s="154"/>
      <c r="J71" s="149"/>
      <c r="K71" s="149"/>
      <c r="L71" s="149"/>
      <c r="M71" s="149"/>
      <c r="O71" s="150"/>
    </row>
    <row r="72" spans="1:15" s="144" customFormat="1" ht="11.45" customHeight="1" x14ac:dyDescent="0.25">
      <c r="B72" s="178"/>
      <c r="C72" s="179"/>
      <c r="D72" s="179"/>
      <c r="E72" s="179"/>
      <c r="F72" s="151"/>
      <c r="G72" s="155"/>
      <c r="H72" s="153"/>
      <c r="I72" s="154"/>
      <c r="J72" s="149"/>
      <c r="K72" s="149"/>
      <c r="L72" s="149"/>
      <c r="M72" s="149"/>
      <c r="O72" s="150"/>
    </row>
    <row r="73" spans="1:15" s="144" customFormat="1" ht="11.45" customHeight="1" x14ac:dyDescent="0.25">
      <c r="B73" s="178"/>
      <c r="C73" s="179"/>
      <c r="D73" s="179"/>
      <c r="E73" s="179"/>
      <c r="F73" s="151"/>
      <c r="G73" s="156"/>
      <c r="H73" s="153"/>
      <c r="I73" s="154"/>
      <c r="J73" s="149"/>
      <c r="K73" s="149"/>
      <c r="L73" s="149" t="s">
        <v>45</v>
      </c>
      <c r="M73" s="149"/>
      <c r="O73" s="150"/>
    </row>
    <row r="74" spans="1:15" s="144" customFormat="1" ht="11.45" customHeight="1" x14ac:dyDescent="0.25">
      <c r="B74" s="178"/>
      <c r="C74" s="179"/>
      <c r="D74" s="179"/>
      <c r="E74" s="179"/>
      <c r="F74" s="151"/>
      <c r="G74" s="156"/>
      <c r="H74" s="153"/>
      <c r="I74" s="154"/>
      <c r="J74" s="149"/>
      <c r="K74" s="149"/>
      <c r="L74" s="149"/>
      <c r="M74" s="149"/>
      <c r="O74" s="150"/>
    </row>
    <row r="75" spans="1:15" s="144" customFormat="1" ht="11.45" customHeight="1" x14ac:dyDescent="0.25">
      <c r="B75" s="178"/>
      <c r="C75" s="179"/>
      <c r="D75" s="179"/>
      <c r="E75" s="179"/>
      <c r="F75" s="151"/>
      <c r="G75" s="156"/>
      <c r="H75" s="153"/>
      <c r="I75" s="154"/>
      <c r="J75" s="149"/>
      <c r="K75" s="149"/>
      <c r="L75" s="149"/>
      <c r="M75" s="149"/>
      <c r="O75" s="150"/>
    </row>
    <row r="76" spans="1:15" s="144" customFormat="1" ht="11.45" customHeight="1" x14ac:dyDescent="0.25">
      <c r="B76" s="178"/>
      <c r="C76" s="179"/>
      <c r="D76" s="179"/>
      <c r="E76" s="179"/>
      <c r="F76" s="151"/>
      <c r="G76" s="156"/>
      <c r="H76" s="153"/>
      <c r="I76" s="154"/>
      <c r="J76" s="149"/>
      <c r="K76" s="149"/>
      <c r="L76" s="149"/>
      <c r="M76" s="149"/>
      <c r="O76" s="150"/>
    </row>
    <row r="77" spans="1:15" s="144" customFormat="1" ht="11.45" customHeight="1" x14ac:dyDescent="0.25">
      <c r="B77" s="178"/>
      <c r="C77" s="179"/>
      <c r="D77" s="179"/>
      <c r="E77" s="179"/>
      <c r="F77" s="151"/>
      <c r="G77" s="156"/>
      <c r="H77" s="153"/>
      <c r="I77" s="154"/>
      <c r="J77" s="149"/>
      <c r="K77" s="149"/>
      <c r="L77" s="149"/>
      <c r="M77" s="149"/>
      <c r="O77" s="150"/>
    </row>
    <row r="78" spans="1:15" s="144" customFormat="1" ht="11.45" customHeight="1" x14ac:dyDescent="0.25">
      <c r="B78" s="178"/>
      <c r="C78" s="179"/>
      <c r="D78" s="179"/>
      <c r="E78" s="179"/>
      <c r="F78" s="151"/>
      <c r="G78" s="156"/>
      <c r="H78" s="153"/>
      <c r="I78" s="154"/>
      <c r="J78" s="149"/>
      <c r="K78" s="149"/>
      <c r="L78" s="149"/>
      <c r="M78" s="149"/>
      <c r="O78" s="150"/>
    </row>
    <row r="79" spans="1:15" s="144" customFormat="1" ht="11.45" customHeight="1" x14ac:dyDescent="0.25">
      <c r="B79" s="178"/>
      <c r="C79" s="179"/>
      <c r="D79" s="179"/>
      <c r="E79" s="179"/>
      <c r="F79" s="151"/>
      <c r="G79" s="156"/>
      <c r="H79" s="153"/>
      <c r="I79" s="154"/>
      <c r="J79" s="149"/>
      <c r="K79" s="149"/>
      <c r="L79" s="149"/>
      <c r="M79" s="149"/>
      <c r="O79" s="150"/>
    </row>
    <row r="80" spans="1:15" s="144" customFormat="1" ht="11.45" customHeight="1" x14ac:dyDescent="0.25">
      <c r="B80" s="178"/>
      <c r="C80" s="179"/>
      <c r="D80" s="179"/>
      <c r="E80" s="179"/>
      <c r="F80" s="151"/>
      <c r="G80" s="156"/>
      <c r="H80" s="153"/>
      <c r="I80" s="154"/>
      <c r="J80" s="149"/>
      <c r="K80" s="149"/>
      <c r="L80" s="149"/>
      <c r="M80" s="149"/>
      <c r="O80" s="150"/>
    </row>
    <row r="81" spans="2:15" s="144" customFormat="1" ht="11.45" customHeight="1" x14ac:dyDescent="0.25">
      <c r="B81" s="178"/>
      <c r="C81" s="179"/>
      <c r="D81" s="179"/>
      <c r="E81" s="179"/>
      <c r="F81" s="151"/>
      <c r="G81" s="156"/>
      <c r="H81" s="153"/>
      <c r="I81" s="154"/>
      <c r="J81" s="149"/>
      <c r="K81" s="149"/>
      <c r="L81" s="149"/>
      <c r="M81" s="149"/>
      <c r="O81" s="150"/>
    </row>
    <row r="82" spans="2:15" s="144" customFormat="1" ht="11.45" customHeight="1" x14ac:dyDescent="0.25">
      <c r="B82" s="178"/>
      <c r="C82" s="179"/>
      <c r="D82" s="179"/>
      <c r="E82" s="179"/>
      <c r="F82" s="151"/>
      <c r="G82" s="156"/>
      <c r="H82" s="153"/>
      <c r="I82" s="154"/>
      <c r="J82" s="149"/>
      <c r="K82" s="149"/>
      <c r="L82" s="149"/>
      <c r="M82" s="149"/>
      <c r="O82" s="150"/>
    </row>
    <row r="83" spans="2:15" s="144" customFormat="1" ht="11.45" customHeight="1" x14ac:dyDescent="0.25">
      <c r="B83" s="178"/>
      <c r="C83" s="179"/>
      <c r="D83" s="179"/>
      <c r="E83" s="179"/>
      <c r="F83" s="151"/>
      <c r="G83" s="156"/>
      <c r="H83" s="153"/>
      <c r="I83" s="154"/>
      <c r="J83" s="149"/>
      <c r="K83" s="149"/>
      <c r="L83" s="149"/>
      <c r="M83" s="149"/>
      <c r="O83" s="150"/>
    </row>
    <row r="84" spans="2:15" s="144" customFormat="1" ht="11.45" customHeight="1" x14ac:dyDescent="0.25">
      <c r="B84" s="178"/>
      <c r="C84" s="179"/>
      <c r="D84" s="179"/>
      <c r="E84" s="179"/>
      <c r="F84" s="151"/>
      <c r="G84" s="156"/>
      <c r="H84" s="153"/>
      <c r="I84" s="154"/>
      <c r="J84" s="149"/>
      <c r="K84" s="149"/>
      <c r="L84" s="149"/>
      <c r="M84" s="149"/>
      <c r="O84" s="150"/>
    </row>
    <row r="85" spans="2:15" s="144" customFormat="1" ht="11.45" customHeight="1" x14ac:dyDescent="0.25">
      <c r="B85" s="178"/>
      <c r="C85" s="179"/>
      <c r="D85" s="179"/>
      <c r="E85" s="179"/>
      <c r="F85" s="151"/>
      <c r="G85" s="156"/>
      <c r="H85" s="153"/>
      <c r="I85" s="154"/>
      <c r="J85" s="149"/>
      <c r="K85" s="149"/>
      <c r="L85" s="149"/>
      <c r="M85" s="149"/>
      <c r="O85" s="150"/>
    </row>
    <row r="86" spans="2:15" s="144" customFormat="1" ht="11.45" customHeight="1" x14ac:dyDescent="0.25">
      <c r="B86" s="178"/>
      <c r="C86" s="179"/>
      <c r="D86" s="179"/>
      <c r="E86" s="179"/>
      <c r="F86" s="151"/>
      <c r="G86" s="156"/>
      <c r="H86" s="153"/>
      <c r="I86" s="154"/>
      <c r="J86" s="149"/>
      <c r="K86" s="149"/>
      <c r="L86" s="149"/>
      <c r="M86" s="149"/>
      <c r="O86" s="150"/>
    </row>
    <row r="87" spans="2:15" s="144" customFormat="1" ht="11.45" customHeight="1" x14ac:dyDescent="0.25">
      <c r="B87" s="178"/>
      <c r="C87" s="179"/>
      <c r="D87" s="179"/>
      <c r="E87" s="179"/>
      <c r="F87" s="151"/>
      <c r="G87" s="156"/>
      <c r="H87" s="153"/>
      <c r="I87" s="154"/>
      <c r="J87" s="149"/>
      <c r="K87" s="149"/>
      <c r="L87" s="149"/>
      <c r="M87" s="149"/>
      <c r="O87" s="150"/>
    </row>
    <row r="88" spans="2:15" s="144" customFormat="1" ht="11.45" customHeight="1" x14ac:dyDescent="0.25">
      <c r="B88" s="178"/>
      <c r="C88" s="179"/>
      <c r="D88" s="179"/>
      <c r="E88" s="179"/>
      <c r="F88" s="151"/>
      <c r="G88" s="156"/>
      <c r="H88" s="153"/>
      <c r="I88" s="154"/>
      <c r="J88" s="149"/>
      <c r="K88" s="149"/>
      <c r="L88" s="149"/>
      <c r="M88" s="149"/>
      <c r="O88" s="150"/>
    </row>
    <row r="89" spans="2:15" s="144" customFormat="1" ht="11.45" customHeight="1" x14ac:dyDescent="0.25">
      <c r="B89" s="178"/>
      <c r="C89" s="179"/>
      <c r="D89" s="179"/>
      <c r="E89" s="179"/>
      <c r="F89" s="151"/>
      <c r="G89" s="156"/>
      <c r="H89" s="153"/>
      <c r="I89" s="154"/>
      <c r="J89" s="149"/>
      <c r="K89" s="149"/>
      <c r="L89" s="149"/>
      <c r="M89" s="149"/>
      <c r="O89" s="150"/>
    </row>
    <row r="90" spans="2:15" s="144" customFormat="1" ht="11.45" customHeight="1" x14ac:dyDescent="0.25">
      <c r="B90" s="178"/>
      <c r="C90" s="179"/>
      <c r="D90" s="179"/>
      <c r="E90" s="179"/>
      <c r="F90" s="151"/>
      <c r="G90" s="156"/>
      <c r="H90" s="153"/>
      <c r="I90" s="154"/>
      <c r="J90" s="149"/>
      <c r="K90" s="149"/>
      <c r="L90" s="149"/>
      <c r="M90" s="149"/>
      <c r="O90" s="150"/>
    </row>
    <row r="91" spans="2:15" s="144" customFormat="1" ht="11.45" customHeight="1" x14ac:dyDescent="0.25">
      <c r="B91" s="178"/>
      <c r="C91" s="179"/>
      <c r="D91" s="179"/>
      <c r="E91" s="179"/>
      <c r="F91" s="151"/>
      <c r="G91" s="156"/>
      <c r="H91" s="153"/>
      <c r="I91" s="154"/>
      <c r="J91" s="149"/>
      <c r="K91" s="149"/>
      <c r="L91" s="149"/>
      <c r="M91" s="149"/>
      <c r="O91" s="150"/>
    </row>
    <row r="92" spans="2:15" s="144" customFormat="1" ht="11.45" customHeight="1" x14ac:dyDescent="0.25">
      <c r="B92" s="178"/>
      <c r="C92" s="179"/>
      <c r="D92" s="179"/>
      <c r="E92" s="179"/>
      <c r="F92" s="151"/>
      <c r="G92" s="156"/>
      <c r="H92" s="153"/>
      <c r="I92" s="154"/>
      <c r="J92" s="149"/>
      <c r="K92" s="149"/>
      <c r="L92" s="149"/>
      <c r="M92" s="149"/>
      <c r="O92" s="150"/>
    </row>
    <row r="93" spans="2:15" s="144" customFormat="1" ht="11.45" customHeight="1" x14ac:dyDescent="0.25">
      <c r="B93" s="197"/>
      <c r="C93" s="198"/>
      <c r="D93" s="198"/>
      <c r="E93" s="198"/>
      <c r="F93" s="151"/>
      <c r="G93" s="157"/>
      <c r="H93" s="153"/>
      <c r="I93" s="158"/>
      <c r="J93" s="149"/>
      <c r="K93" s="149"/>
      <c r="L93" s="149"/>
      <c r="M93" s="149"/>
      <c r="O93" s="150"/>
    </row>
    <row r="94" spans="2:15" s="144" customFormat="1" ht="15.6" customHeight="1" x14ac:dyDescent="0.25">
      <c r="B94" s="201"/>
      <c r="C94" s="202"/>
      <c r="D94" s="202"/>
      <c r="E94" s="202"/>
      <c r="F94" s="202"/>
      <c r="G94" s="202"/>
      <c r="H94" s="203">
        <f>SUM(I70:I93)</f>
        <v>0</v>
      </c>
      <c r="I94" s="204"/>
      <c r="J94" s="159"/>
      <c r="K94" s="159"/>
      <c r="L94" s="159"/>
      <c r="M94" s="159"/>
      <c r="O94" s="150"/>
    </row>
    <row r="95" spans="2:15" s="144" customFormat="1" ht="6" customHeight="1" x14ac:dyDescent="0.25">
      <c r="B95" s="160"/>
      <c r="C95" s="161"/>
      <c r="D95" s="162"/>
      <c r="E95" s="162"/>
      <c r="F95" s="162"/>
      <c r="G95" s="162"/>
      <c r="H95" s="162"/>
      <c r="I95" s="159"/>
      <c r="J95" s="159"/>
      <c r="K95" s="159"/>
      <c r="L95" s="159"/>
      <c r="M95" s="159"/>
      <c r="O95" s="150"/>
    </row>
    <row r="96" spans="2:15" ht="15.75" x14ac:dyDescent="0.25">
      <c r="B96" s="259" t="s">
        <v>49</v>
      </c>
      <c r="C96" s="260"/>
      <c r="D96" s="260"/>
      <c r="E96" s="260"/>
      <c r="F96" s="260"/>
      <c r="G96" s="260"/>
      <c r="H96" s="260"/>
      <c r="I96" s="261"/>
      <c r="J96" s="140"/>
      <c r="K96" s="140"/>
      <c r="L96" s="140"/>
      <c r="M96" s="140"/>
    </row>
    <row r="97" spans="2:15" ht="15.75" x14ac:dyDescent="0.25">
      <c r="B97" s="262"/>
      <c r="C97" s="229" t="s">
        <v>29</v>
      </c>
      <c r="D97" s="230"/>
      <c r="E97" s="230"/>
      <c r="F97" s="231"/>
      <c r="G97" s="232" t="s">
        <v>52</v>
      </c>
      <c r="H97" s="232"/>
      <c r="I97" s="233" t="s">
        <v>53</v>
      </c>
      <c r="J97" s="140"/>
      <c r="K97" s="140"/>
      <c r="L97" s="140"/>
      <c r="M97" s="140"/>
      <c r="O97" s="20"/>
    </row>
    <row r="98" spans="2:15" ht="19.5" customHeight="1" x14ac:dyDescent="0.25">
      <c r="B98" s="263"/>
      <c r="C98" s="163" t="s">
        <v>32</v>
      </c>
      <c r="D98" s="163" t="s">
        <v>50</v>
      </c>
      <c r="E98" s="163" t="s">
        <v>51</v>
      </c>
      <c r="F98" s="163" t="s">
        <v>64</v>
      </c>
      <c r="G98" s="232"/>
      <c r="H98" s="232"/>
      <c r="I98" s="234"/>
      <c r="J98" s="140"/>
      <c r="K98" s="140"/>
      <c r="L98" s="140"/>
      <c r="M98" s="140"/>
      <c r="O98" s="20"/>
    </row>
    <row r="99" spans="2:15" ht="13.5" customHeight="1" x14ac:dyDescent="0.25">
      <c r="B99" s="164" t="s">
        <v>65</v>
      </c>
      <c r="C99" s="165">
        <v>0</v>
      </c>
      <c r="D99" s="166">
        <v>0</v>
      </c>
      <c r="E99" s="176"/>
      <c r="F99" s="177">
        <f>SUM(C99:E99)</f>
        <v>0</v>
      </c>
      <c r="G99" s="194">
        <f>(I23/F18)+((I23/F18)*0.1)</f>
        <v>550</v>
      </c>
      <c r="H99" s="194"/>
      <c r="I99" s="167">
        <f>C99+D99+E99+G99</f>
        <v>550</v>
      </c>
      <c r="J99" s="168"/>
      <c r="K99" s="168"/>
      <c r="L99" s="168"/>
      <c r="M99" s="168"/>
      <c r="O99" s="20"/>
    </row>
    <row r="100" spans="2:15" ht="13.5" customHeight="1" x14ac:dyDescent="0.25">
      <c r="B100" s="164"/>
      <c r="C100" s="165"/>
      <c r="D100" s="166"/>
      <c r="E100" s="176"/>
      <c r="F100" s="177">
        <f t="shared" ref="F100:F106" si="1">SUM(C100:E100)</f>
        <v>0</v>
      </c>
      <c r="G100" s="194">
        <f>IF(F18&lt;2,0,((I23/F18))+(I23*0.05))</f>
        <v>0</v>
      </c>
      <c r="H100" s="194"/>
      <c r="I100" s="167">
        <f t="shared" ref="I100:I106" si="2">C100+D100+E100+G100</f>
        <v>0</v>
      </c>
      <c r="J100" s="168"/>
      <c r="K100" s="168"/>
      <c r="L100" s="168"/>
      <c r="M100" s="168"/>
      <c r="O100" s="20"/>
    </row>
    <row r="101" spans="2:15" ht="13.5" customHeight="1" x14ac:dyDescent="0.25">
      <c r="B101" s="164"/>
      <c r="C101" s="165"/>
      <c r="D101" s="166"/>
      <c r="E101" s="176"/>
      <c r="F101" s="177">
        <f t="shared" si="1"/>
        <v>0</v>
      </c>
      <c r="G101" s="194">
        <f>IF(F18&lt;3,0,((I23/F18))+(I23*0.05))</f>
        <v>0</v>
      </c>
      <c r="H101" s="194"/>
      <c r="I101" s="167">
        <f t="shared" si="2"/>
        <v>0</v>
      </c>
      <c r="J101" s="168"/>
      <c r="K101" s="168"/>
      <c r="L101" s="168"/>
      <c r="M101" s="168"/>
      <c r="O101" s="20"/>
    </row>
    <row r="102" spans="2:15" ht="13.5" customHeight="1" x14ac:dyDescent="0.25">
      <c r="B102" s="164"/>
      <c r="C102" s="165"/>
      <c r="D102" s="166"/>
      <c r="E102" s="176"/>
      <c r="F102" s="177">
        <f t="shared" si="1"/>
        <v>0</v>
      </c>
      <c r="G102" s="194">
        <f>IF(F18&lt;4,0,((I23/F18))+(I23*0.05))</f>
        <v>0</v>
      </c>
      <c r="H102" s="194"/>
      <c r="I102" s="167">
        <f t="shared" si="2"/>
        <v>0</v>
      </c>
      <c r="J102" s="169"/>
      <c r="K102" s="169"/>
      <c r="L102" s="169"/>
      <c r="M102" s="169"/>
      <c r="O102" s="20"/>
    </row>
    <row r="103" spans="2:15" ht="13.5" customHeight="1" x14ac:dyDescent="0.25">
      <c r="B103" s="164"/>
      <c r="C103" s="165"/>
      <c r="D103" s="166"/>
      <c r="E103" s="176"/>
      <c r="F103" s="177">
        <f t="shared" si="1"/>
        <v>0</v>
      </c>
      <c r="G103" s="194">
        <f>IF(F18&lt;5,0,((I23/F18))+(I23*0.05))</f>
        <v>0</v>
      </c>
      <c r="H103" s="194"/>
      <c r="I103" s="167">
        <f t="shared" si="2"/>
        <v>0</v>
      </c>
      <c r="J103" s="168"/>
      <c r="K103" s="168"/>
      <c r="L103" s="168"/>
      <c r="M103" s="168"/>
      <c r="O103" s="20"/>
    </row>
    <row r="104" spans="2:15" ht="13.5" customHeight="1" x14ac:dyDescent="0.25">
      <c r="B104" s="164"/>
      <c r="C104" s="165"/>
      <c r="D104" s="166"/>
      <c r="E104" s="176"/>
      <c r="F104" s="177">
        <f t="shared" si="1"/>
        <v>0</v>
      </c>
      <c r="G104" s="194">
        <f>IF(F18&lt;6,0,((I23/F18))+(I23*0.05))</f>
        <v>0</v>
      </c>
      <c r="H104" s="194"/>
      <c r="I104" s="167">
        <f t="shared" si="2"/>
        <v>0</v>
      </c>
      <c r="J104" s="168"/>
      <c r="K104" s="168"/>
      <c r="L104" s="168"/>
      <c r="M104" s="168"/>
      <c r="O104" s="20"/>
    </row>
    <row r="105" spans="2:15" ht="13.5" customHeight="1" x14ac:dyDescent="0.25">
      <c r="B105" s="164"/>
      <c r="C105" s="165"/>
      <c r="D105" s="166"/>
      <c r="E105" s="176"/>
      <c r="F105" s="177">
        <f t="shared" si="1"/>
        <v>0</v>
      </c>
      <c r="G105" s="194">
        <f>IF(F18&lt;7,0,((I23/F18))+(I23*0.05))</f>
        <v>0</v>
      </c>
      <c r="H105" s="194"/>
      <c r="I105" s="167">
        <f t="shared" si="2"/>
        <v>0</v>
      </c>
      <c r="O105" s="20"/>
    </row>
    <row r="106" spans="2:15" ht="13.5" customHeight="1" x14ac:dyDescent="0.25">
      <c r="B106" s="164"/>
      <c r="C106" s="165"/>
      <c r="D106" s="166"/>
      <c r="E106" s="176"/>
      <c r="F106" s="177">
        <f t="shared" si="1"/>
        <v>0</v>
      </c>
      <c r="G106" s="194">
        <f>IF(F18&lt;8,0,((I23/F18))+(I23*0.05))</f>
        <v>0</v>
      </c>
      <c r="H106" s="194"/>
      <c r="I106" s="167">
        <f t="shared" si="2"/>
        <v>0</v>
      </c>
      <c r="O106" s="20"/>
    </row>
    <row r="107" spans="2:15" ht="15.75" x14ac:dyDescent="0.25">
      <c r="B107" s="171"/>
      <c r="C107" s="173"/>
      <c r="D107" s="173"/>
      <c r="E107" s="258"/>
      <c r="F107" s="258"/>
      <c r="G107" s="258"/>
      <c r="H107" s="258"/>
      <c r="I107" s="258"/>
      <c r="O107" s="20"/>
    </row>
    <row r="108" spans="2:15" ht="15.75" x14ac:dyDescent="0.25">
      <c r="B108" s="255" t="s">
        <v>61</v>
      </c>
      <c r="C108" s="256"/>
      <c r="D108" s="256"/>
      <c r="E108" s="256"/>
      <c r="F108" s="256"/>
      <c r="G108" s="256"/>
      <c r="H108" s="256"/>
      <c r="I108" s="256"/>
      <c r="O108" s="20"/>
    </row>
    <row r="109" spans="2:15" ht="15.75" x14ac:dyDescent="0.25">
      <c r="B109" s="256"/>
      <c r="C109" s="256"/>
      <c r="D109" s="256"/>
      <c r="E109" s="256"/>
      <c r="F109" s="256"/>
      <c r="G109" s="256"/>
      <c r="H109" s="256"/>
      <c r="I109" s="256"/>
      <c r="O109" s="20"/>
    </row>
    <row r="110" spans="2:15" ht="27" customHeight="1" x14ac:dyDescent="0.25">
      <c r="B110" s="257"/>
      <c r="C110" s="257"/>
      <c r="D110" s="257"/>
      <c r="E110" s="257"/>
      <c r="F110" s="257"/>
      <c r="G110" s="257"/>
      <c r="H110" s="257"/>
      <c r="I110" s="257"/>
      <c r="O110" s="20"/>
    </row>
    <row r="111" spans="2:15" ht="15.75" x14ac:dyDescent="0.25">
      <c r="B111" s="253" t="s">
        <v>62</v>
      </c>
      <c r="C111" s="254"/>
      <c r="D111" s="254"/>
      <c r="E111" s="254"/>
      <c r="F111" s="254"/>
      <c r="G111" s="254"/>
      <c r="H111" s="172"/>
      <c r="I111" s="172"/>
      <c r="J111" s="172"/>
      <c r="K111" s="20"/>
      <c r="L111" s="20"/>
      <c r="M111" s="20"/>
      <c r="O111" s="20"/>
    </row>
    <row r="112" spans="2:15" ht="15.75" x14ac:dyDescent="0.25">
      <c r="K112" s="20"/>
      <c r="L112" s="20"/>
      <c r="M112" s="20"/>
      <c r="O112" s="20"/>
    </row>
    <row r="113" spans="2:15" ht="15.75" x14ac:dyDescent="0.25">
      <c r="B113" s="174" t="s">
        <v>63</v>
      </c>
      <c r="K113" s="20"/>
      <c r="L113" s="20"/>
      <c r="M113" s="20"/>
      <c r="O113" s="20"/>
    </row>
    <row r="114" spans="2:15" ht="15.75" x14ac:dyDescent="0.25">
      <c r="K114" s="20"/>
      <c r="L114" s="20"/>
      <c r="M114" s="20"/>
      <c r="O114" s="20"/>
    </row>
    <row r="115" spans="2:15" ht="15.75" x14ac:dyDescent="0.25">
      <c r="K115" s="20"/>
      <c r="L115" s="20"/>
      <c r="M115" s="20"/>
      <c r="O115" s="20"/>
    </row>
    <row r="116" spans="2:15" ht="15.75" x14ac:dyDescent="0.25">
      <c r="K116" s="20"/>
      <c r="L116" s="20"/>
      <c r="M116" s="20"/>
      <c r="O116" s="20"/>
    </row>
    <row r="117" spans="2:15" ht="15.75" x14ac:dyDescent="0.25">
      <c r="K117" s="20"/>
      <c r="L117" s="20"/>
      <c r="M117" s="20"/>
      <c r="O117" s="20"/>
    </row>
    <row r="118" spans="2:15" ht="15.75" x14ac:dyDescent="0.25">
      <c r="K118" s="20"/>
      <c r="L118" s="20"/>
      <c r="M118" s="20"/>
      <c r="O118" s="20"/>
    </row>
    <row r="119" spans="2:15" ht="15.75" x14ac:dyDescent="0.25">
      <c r="K119" s="20"/>
      <c r="L119" s="20"/>
      <c r="M119" s="20"/>
      <c r="O119" s="20"/>
    </row>
    <row r="120" spans="2:15" ht="15.75" x14ac:dyDescent="0.25">
      <c r="K120" s="20"/>
      <c r="L120" s="20"/>
      <c r="M120" s="20"/>
      <c r="O120" s="20"/>
    </row>
    <row r="121" spans="2:15" ht="15.75" x14ac:dyDescent="0.25">
      <c r="K121" s="20"/>
      <c r="L121" s="20"/>
      <c r="M121" s="20"/>
      <c r="O121" s="20"/>
    </row>
    <row r="122" spans="2:15" ht="15.75" x14ac:dyDescent="0.25">
      <c r="K122" s="20"/>
      <c r="L122" s="20"/>
      <c r="M122" s="20"/>
      <c r="O122" s="20"/>
    </row>
    <row r="123" spans="2:15" ht="15.75" x14ac:dyDescent="0.25">
      <c r="K123" s="20"/>
      <c r="L123" s="20"/>
      <c r="M123" s="20"/>
      <c r="O123" s="20"/>
    </row>
    <row r="124" spans="2:15" ht="15.75" x14ac:dyDescent="0.25">
      <c r="J124" s="20"/>
      <c r="K124" s="20"/>
      <c r="L124" s="20"/>
      <c r="M124" s="20"/>
      <c r="O124" s="20"/>
    </row>
    <row r="125" spans="2:15" ht="15.75" x14ac:dyDescent="0.25">
      <c r="J125" s="20"/>
      <c r="K125" s="20"/>
      <c r="L125" s="20"/>
      <c r="M125" s="20"/>
      <c r="O125" s="20"/>
    </row>
    <row r="126" spans="2:15" ht="15.75" x14ac:dyDescent="0.25">
      <c r="J126" s="20"/>
      <c r="K126" s="20"/>
      <c r="L126" s="20"/>
      <c r="M126" s="20"/>
      <c r="O126" s="20"/>
    </row>
    <row r="127" spans="2:15" ht="15.75" x14ac:dyDescent="0.25">
      <c r="J127" s="20"/>
      <c r="K127" s="20"/>
      <c r="L127" s="20"/>
      <c r="M127" s="20"/>
      <c r="O127" s="20"/>
    </row>
    <row r="128" spans="2:15" ht="15.75" x14ac:dyDescent="0.25">
      <c r="J128" s="20"/>
      <c r="K128" s="20"/>
      <c r="L128" s="20"/>
      <c r="M128" s="20"/>
      <c r="O128" s="20"/>
    </row>
    <row r="129" spans="10:15" ht="15.75" x14ac:dyDescent="0.25">
      <c r="J129" s="20"/>
      <c r="K129" s="20"/>
      <c r="L129" s="20"/>
      <c r="M129" s="20"/>
      <c r="O129" s="20"/>
    </row>
    <row r="130" spans="10:15" ht="15.75" x14ac:dyDescent="0.25">
      <c r="J130" s="20"/>
      <c r="K130" s="20"/>
      <c r="L130" s="20"/>
      <c r="M130" s="20"/>
      <c r="O130" s="20"/>
    </row>
    <row r="131" spans="10:15" ht="15.75" x14ac:dyDescent="0.25">
      <c r="J131" s="20"/>
      <c r="K131" s="20"/>
      <c r="L131" s="20"/>
      <c r="M131" s="20"/>
      <c r="O131" s="20"/>
    </row>
    <row r="132" spans="10:15" ht="15.75" x14ac:dyDescent="0.25">
      <c r="J132" s="20"/>
      <c r="K132" s="20"/>
      <c r="L132" s="20"/>
      <c r="M132" s="20"/>
      <c r="O132" s="20"/>
    </row>
    <row r="133" spans="10:15" ht="15.75" x14ac:dyDescent="0.25">
      <c r="J133" s="20"/>
      <c r="K133" s="20"/>
      <c r="L133" s="20"/>
      <c r="M133" s="20"/>
      <c r="O133" s="20"/>
    </row>
    <row r="134" spans="10:15" ht="15.75" x14ac:dyDescent="0.25">
      <c r="J134" s="20"/>
      <c r="K134" s="20"/>
      <c r="L134" s="20"/>
      <c r="M134" s="20"/>
      <c r="O134" s="20"/>
    </row>
    <row r="135" spans="10:15" ht="15.75" x14ac:dyDescent="0.25">
      <c r="J135" s="20"/>
      <c r="K135" s="20"/>
      <c r="L135" s="20"/>
      <c r="M135" s="20"/>
      <c r="O135" s="20"/>
    </row>
    <row r="136" spans="10:15" ht="15.75" x14ac:dyDescent="0.25">
      <c r="J136" s="20"/>
      <c r="K136" s="20"/>
      <c r="L136" s="20"/>
      <c r="M136" s="20"/>
      <c r="O136" s="20"/>
    </row>
    <row r="137" spans="10:15" ht="15.75" x14ac:dyDescent="0.25">
      <c r="J137" s="20"/>
      <c r="K137" s="20"/>
      <c r="L137" s="20"/>
      <c r="M137" s="20"/>
      <c r="O137" s="20"/>
    </row>
    <row r="138" spans="10:15" ht="15.75" x14ac:dyDescent="0.25">
      <c r="J138" s="20"/>
      <c r="K138" s="20"/>
      <c r="L138" s="20"/>
      <c r="M138" s="20"/>
      <c r="O138" s="20"/>
    </row>
    <row r="139" spans="10:15" ht="15.75" x14ac:dyDescent="0.25">
      <c r="J139" s="20"/>
      <c r="K139" s="20"/>
      <c r="L139" s="20"/>
      <c r="M139" s="20"/>
      <c r="O139" s="20"/>
    </row>
    <row r="140" spans="10:15" ht="15.75" x14ac:dyDescent="0.25">
      <c r="J140" s="20"/>
      <c r="K140" s="20"/>
      <c r="L140" s="20"/>
      <c r="M140" s="20"/>
      <c r="O140" s="20"/>
    </row>
    <row r="141" spans="10:15" ht="15.75" x14ac:dyDescent="0.25">
      <c r="J141" s="20"/>
      <c r="K141" s="20"/>
      <c r="L141" s="20"/>
      <c r="M141" s="20"/>
      <c r="O141" s="20"/>
    </row>
    <row r="142" spans="10:15" ht="15.75" x14ac:dyDescent="0.25">
      <c r="J142" s="20"/>
      <c r="K142" s="20"/>
      <c r="L142" s="20"/>
      <c r="M142" s="20"/>
      <c r="O142" s="20"/>
    </row>
    <row r="143" spans="10:15" ht="15.75" x14ac:dyDescent="0.25">
      <c r="J143" s="20"/>
      <c r="K143" s="20"/>
      <c r="L143" s="20"/>
      <c r="M143" s="20"/>
      <c r="O143" s="20"/>
    </row>
    <row r="144" spans="10:15" ht="15.75" x14ac:dyDescent="0.25">
      <c r="J144" s="20"/>
      <c r="K144" s="20"/>
      <c r="L144" s="20"/>
      <c r="M144" s="20"/>
      <c r="O144" s="20"/>
    </row>
    <row r="145" spans="10:15" ht="15.75" x14ac:dyDescent="0.25">
      <c r="J145" s="20"/>
      <c r="K145" s="20"/>
      <c r="L145" s="20"/>
      <c r="M145" s="20"/>
      <c r="O145" s="20"/>
    </row>
    <row r="146" spans="10:15" ht="15.75" x14ac:dyDescent="0.25">
      <c r="J146" s="20"/>
      <c r="K146" s="20"/>
      <c r="L146" s="20"/>
      <c r="M146" s="20"/>
      <c r="O146" s="20"/>
    </row>
    <row r="147" spans="10:15" ht="15.75" x14ac:dyDescent="0.25">
      <c r="J147" s="20"/>
      <c r="K147" s="20"/>
      <c r="L147" s="20"/>
      <c r="M147" s="20"/>
      <c r="O147" s="20"/>
    </row>
    <row r="148" spans="10:15" ht="15.75" x14ac:dyDescent="0.25">
      <c r="J148" s="20"/>
      <c r="K148" s="20"/>
      <c r="L148" s="20"/>
      <c r="M148" s="20"/>
      <c r="O148" s="20"/>
    </row>
    <row r="149" spans="10:15" ht="15.75" x14ac:dyDescent="0.25">
      <c r="J149" s="20"/>
      <c r="K149" s="20"/>
      <c r="L149" s="20"/>
      <c r="M149" s="20"/>
      <c r="O149" s="20"/>
    </row>
    <row r="150" spans="10:15" ht="15.75" x14ac:dyDescent="0.25">
      <c r="J150" s="20"/>
      <c r="K150" s="20"/>
      <c r="L150" s="20"/>
      <c r="M150" s="20"/>
      <c r="O150" s="20"/>
    </row>
    <row r="151" spans="10:15" ht="15.75" x14ac:dyDescent="0.25">
      <c r="J151" s="20"/>
      <c r="K151" s="20"/>
      <c r="L151" s="20"/>
      <c r="M151" s="20"/>
      <c r="O151" s="20"/>
    </row>
    <row r="152" spans="10:15" ht="15.75" x14ac:dyDescent="0.25">
      <c r="J152" s="20"/>
      <c r="K152" s="20"/>
      <c r="L152" s="20"/>
      <c r="M152" s="20"/>
      <c r="O152" s="20"/>
    </row>
    <row r="153" spans="10:15" ht="15.75" x14ac:dyDescent="0.25">
      <c r="J153" s="20"/>
      <c r="K153" s="20"/>
      <c r="L153" s="20"/>
      <c r="M153" s="20"/>
      <c r="O153" s="20"/>
    </row>
    <row r="154" spans="10:15" ht="15.75" x14ac:dyDescent="0.25">
      <c r="J154" s="20"/>
      <c r="K154" s="20"/>
      <c r="L154" s="20"/>
      <c r="M154" s="20"/>
      <c r="O154" s="20"/>
    </row>
    <row r="155" spans="10:15" ht="15.75" x14ac:dyDescent="0.25">
      <c r="J155" s="20"/>
      <c r="K155" s="20"/>
      <c r="L155" s="20"/>
      <c r="M155" s="20"/>
      <c r="O155" s="20"/>
    </row>
    <row r="156" spans="10:15" ht="15.75" x14ac:dyDescent="0.25">
      <c r="J156" s="20"/>
      <c r="K156" s="20"/>
      <c r="L156" s="20"/>
      <c r="M156" s="20"/>
      <c r="O156" s="20"/>
    </row>
    <row r="157" spans="10:15" ht="15.75" x14ac:dyDescent="0.25">
      <c r="J157" s="20"/>
      <c r="K157" s="20"/>
      <c r="L157" s="20"/>
      <c r="M157" s="20"/>
      <c r="O157" s="20"/>
    </row>
    <row r="158" spans="10:15" ht="15.75" x14ac:dyDescent="0.25">
      <c r="J158" s="20"/>
      <c r="K158" s="20"/>
      <c r="L158" s="20"/>
      <c r="M158" s="20"/>
      <c r="O158" s="20"/>
    </row>
    <row r="159" spans="10:15" ht="15.75" x14ac:dyDescent="0.25">
      <c r="J159" s="20"/>
      <c r="K159" s="20"/>
      <c r="L159" s="20"/>
      <c r="M159" s="20"/>
      <c r="O159" s="20"/>
    </row>
    <row r="160" spans="10:15" ht="15.75" x14ac:dyDescent="0.25">
      <c r="J160" s="20"/>
      <c r="K160" s="20"/>
      <c r="L160" s="20"/>
      <c r="M160" s="20"/>
      <c r="O160" s="20"/>
    </row>
    <row r="161" spans="10:15" ht="15.75" x14ac:dyDescent="0.25">
      <c r="J161" s="20"/>
      <c r="K161" s="20"/>
      <c r="L161" s="20"/>
      <c r="M161" s="20"/>
      <c r="O161" s="20"/>
    </row>
    <row r="162" spans="10:15" ht="15.75" x14ac:dyDescent="0.25">
      <c r="J162" s="20"/>
      <c r="K162" s="20"/>
      <c r="L162" s="20"/>
      <c r="M162" s="20"/>
      <c r="O162" s="20"/>
    </row>
    <row r="163" spans="10:15" ht="15.75" x14ac:dyDescent="0.25">
      <c r="J163" s="20"/>
      <c r="K163" s="20"/>
      <c r="L163" s="20"/>
      <c r="M163" s="20"/>
      <c r="O163" s="20"/>
    </row>
    <row r="164" spans="10:15" ht="15.75" x14ac:dyDescent="0.25">
      <c r="J164" s="20"/>
      <c r="K164" s="20"/>
      <c r="L164" s="20"/>
      <c r="M164" s="20"/>
      <c r="O164" s="20"/>
    </row>
    <row r="165" spans="10:15" ht="15.75" x14ac:dyDescent="0.25">
      <c r="J165" s="20"/>
      <c r="K165" s="20"/>
      <c r="L165" s="20"/>
      <c r="M165" s="20"/>
      <c r="O165" s="20"/>
    </row>
    <row r="166" spans="10:15" ht="15.75" x14ac:dyDescent="0.25">
      <c r="J166" s="20"/>
      <c r="K166" s="20"/>
      <c r="L166" s="20"/>
      <c r="M166" s="20"/>
      <c r="O166" s="20"/>
    </row>
    <row r="167" spans="10:15" ht="15.75" x14ac:dyDescent="0.25">
      <c r="J167" s="20"/>
      <c r="K167" s="20"/>
      <c r="L167" s="20"/>
      <c r="M167" s="20"/>
      <c r="O167" s="20"/>
    </row>
    <row r="168" spans="10:15" ht="15.75" x14ac:dyDescent="0.25">
      <c r="J168" s="20"/>
      <c r="K168" s="20"/>
      <c r="L168" s="20"/>
      <c r="M168" s="20"/>
      <c r="O168" s="20"/>
    </row>
    <row r="169" spans="10:15" ht="15.75" x14ac:dyDescent="0.25">
      <c r="J169" s="20"/>
      <c r="K169" s="20"/>
      <c r="L169" s="20"/>
      <c r="M169" s="20"/>
      <c r="O169" s="20"/>
    </row>
    <row r="170" spans="10:15" ht="15.75" x14ac:dyDescent="0.25">
      <c r="J170" s="20"/>
      <c r="K170" s="20"/>
      <c r="L170" s="20"/>
      <c r="M170" s="20"/>
      <c r="O170" s="20"/>
    </row>
    <row r="171" spans="10:15" ht="15.75" x14ac:dyDescent="0.25">
      <c r="J171" s="20"/>
      <c r="K171" s="20"/>
      <c r="L171" s="20"/>
      <c r="M171" s="20"/>
      <c r="O171" s="20"/>
    </row>
    <row r="172" spans="10:15" ht="15.75" x14ac:dyDescent="0.25">
      <c r="J172" s="20"/>
      <c r="K172" s="20"/>
      <c r="L172" s="20"/>
      <c r="M172" s="20"/>
      <c r="O172" s="20"/>
    </row>
    <row r="173" spans="10:15" ht="15.75" x14ac:dyDescent="0.25">
      <c r="J173" s="20"/>
      <c r="K173" s="20"/>
      <c r="L173" s="20"/>
      <c r="M173" s="20"/>
      <c r="O173" s="20"/>
    </row>
    <row r="174" spans="10:15" ht="15.75" x14ac:dyDescent="0.25">
      <c r="J174" s="20"/>
      <c r="K174" s="20"/>
      <c r="L174" s="20"/>
      <c r="M174" s="20"/>
      <c r="O174" s="20"/>
    </row>
    <row r="175" spans="10:15" ht="15.75" x14ac:dyDescent="0.25">
      <c r="J175" s="20"/>
      <c r="K175" s="20"/>
      <c r="L175" s="20"/>
      <c r="M175" s="20"/>
      <c r="O175" s="20"/>
    </row>
    <row r="176" spans="10:15" ht="15.75" x14ac:dyDescent="0.25">
      <c r="J176" s="20"/>
      <c r="K176" s="20"/>
      <c r="L176" s="20"/>
      <c r="M176" s="20"/>
      <c r="O176" s="20"/>
    </row>
    <row r="177" spans="10:15" ht="15.75" x14ac:dyDescent="0.25">
      <c r="J177" s="20"/>
      <c r="K177" s="20"/>
      <c r="L177" s="20"/>
      <c r="M177" s="20"/>
      <c r="O177" s="20"/>
    </row>
    <row r="178" spans="10:15" ht="15.75" x14ac:dyDescent="0.25">
      <c r="J178" s="20"/>
      <c r="K178" s="20"/>
      <c r="L178" s="20"/>
      <c r="M178" s="20"/>
      <c r="O178" s="20"/>
    </row>
    <row r="179" spans="10:15" ht="15.75" x14ac:dyDescent="0.25">
      <c r="J179" s="20"/>
      <c r="K179" s="20"/>
      <c r="L179" s="20"/>
      <c r="M179" s="20"/>
      <c r="O179" s="20"/>
    </row>
    <row r="180" spans="10:15" ht="15.75" x14ac:dyDescent="0.25">
      <c r="J180" s="20"/>
      <c r="K180" s="20"/>
      <c r="L180" s="20"/>
      <c r="M180" s="20"/>
      <c r="O180" s="20"/>
    </row>
    <row r="181" spans="10:15" ht="15.75" x14ac:dyDescent="0.25">
      <c r="J181" s="20"/>
      <c r="K181" s="20"/>
      <c r="L181" s="20"/>
      <c r="M181" s="20"/>
      <c r="O181" s="20"/>
    </row>
    <row r="182" spans="10:15" ht="15.75" x14ac:dyDescent="0.25">
      <c r="J182" s="20"/>
      <c r="K182" s="20"/>
      <c r="L182" s="20"/>
      <c r="M182" s="20"/>
      <c r="O182" s="20"/>
    </row>
    <row r="183" spans="10:15" ht="15.75" x14ac:dyDescent="0.25">
      <c r="J183" s="20"/>
      <c r="K183" s="20"/>
      <c r="L183" s="20"/>
      <c r="M183" s="20"/>
      <c r="O183" s="20"/>
    </row>
    <row r="184" spans="10:15" ht="15.75" x14ac:dyDescent="0.25">
      <c r="J184" s="20"/>
      <c r="K184" s="20"/>
      <c r="L184" s="20"/>
      <c r="M184" s="20"/>
      <c r="O184" s="20"/>
    </row>
    <row r="185" spans="10:15" ht="15.75" x14ac:dyDescent="0.25">
      <c r="J185" s="20"/>
      <c r="K185" s="20"/>
      <c r="L185" s="20"/>
      <c r="M185" s="20"/>
      <c r="O185" s="20"/>
    </row>
    <row r="186" spans="10:15" ht="15.75" x14ac:dyDescent="0.25">
      <c r="J186" s="20"/>
      <c r="K186" s="20"/>
      <c r="L186" s="20"/>
      <c r="M186" s="20"/>
      <c r="O186" s="20"/>
    </row>
    <row r="187" spans="10:15" ht="15.75" x14ac:dyDescent="0.25">
      <c r="J187" s="20"/>
      <c r="K187" s="20"/>
      <c r="L187" s="20"/>
      <c r="M187" s="20"/>
      <c r="O187" s="20"/>
    </row>
    <row r="188" spans="10:15" ht="15.75" x14ac:dyDescent="0.25">
      <c r="J188" s="20"/>
      <c r="K188" s="20"/>
      <c r="L188" s="20"/>
      <c r="M188" s="20"/>
      <c r="O188" s="20"/>
    </row>
    <row r="189" spans="10:15" ht="15.75" x14ac:dyDescent="0.25">
      <c r="J189" s="20"/>
      <c r="K189" s="20"/>
      <c r="L189" s="20"/>
      <c r="M189" s="20"/>
      <c r="O189" s="20"/>
    </row>
    <row r="190" spans="10:15" ht="15.75" x14ac:dyDescent="0.25">
      <c r="J190" s="20"/>
      <c r="K190" s="20"/>
      <c r="L190" s="20"/>
      <c r="M190" s="20"/>
      <c r="O190" s="20"/>
    </row>
    <row r="191" spans="10:15" ht="15.75" x14ac:dyDescent="0.25">
      <c r="J191" s="20"/>
      <c r="K191" s="20"/>
      <c r="L191" s="20"/>
      <c r="M191" s="20"/>
      <c r="O191" s="20"/>
    </row>
    <row r="192" spans="10:15" ht="15.75" x14ac:dyDescent="0.25">
      <c r="J192" s="20"/>
      <c r="K192" s="20"/>
      <c r="L192" s="20"/>
      <c r="M192" s="20"/>
      <c r="O192" s="20"/>
    </row>
    <row r="193" spans="10:15" ht="15.75" x14ac:dyDescent="0.25">
      <c r="J193" s="20"/>
      <c r="K193" s="20"/>
      <c r="L193" s="20"/>
      <c r="M193" s="20"/>
      <c r="O193" s="20"/>
    </row>
    <row r="194" spans="10:15" ht="15.75" x14ac:dyDescent="0.25">
      <c r="J194" s="20"/>
      <c r="K194" s="20"/>
      <c r="L194" s="20"/>
      <c r="M194" s="20"/>
      <c r="O194" s="20"/>
    </row>
    <row r="195" spans="10:15" ht="15.75" x14ac:dyDescent="0.25">
      <c r="J195" s="20"/>
      <c r="K195" s="20"/>
      <c r="L195" s="20"/>
      <c r="M195" s="20"/>
      <c r="O195" s="20"/>
    </row>
    <row r="196" spans="10:15" ht="15.75" x14ac:dyDescent="0.25">
      <c r="J196" s="20"/>
      <c r="K196" s="20"/>
      <c r="L196" s="20"/>
      <c r="M196" s="20"/>
      <c r="O196" s="20"/>
    </row>
    <row r="197" spans="10:15" ht="15.75" x14ac:dyDescent="0.25">
      <c r="J197" s="20"/>
      <c r="K197" s="20"/>
      <c r="L197" s="20"/>
      <c r="M197" s="20"/>
      <c r="O197" s="20"/>
    </row>
    <row r="198" spans="10:15" ht="15.75" x14ac:dyDescent="0.25">
      <c r="J198" s="20"/>
      <c r="K198" s="20"/>
      <c r="L198" s="20"/>
      <c r="M198" s="20"/>
      <c r="O198" s="20"/>
    </row>
    <row r="199" spans="10:15" ht="15.75" x14ac:dyDescent="0.25">
      <c r="J199" s="20"/>
      <c r="K199" s="20"/>
      <c r="L199" s="20"/>
      <c r="M199" s="20"/>
      <c r="O199" s="20"/>
    </row>
    <row r="200" spans="10:15" ht="15.75" x14ac:dyDescent="0.25">
      <c r="J200" s="20"/>
      <c r="K200" s="20"/>
      <c r="L200" s="20"/>
      <c r="M200" s="20"/>
      <c r="O200" s="20"/>
    </row>
    <row r="201" spans="10:15" ht="15.75" x14ac:dyDescent="0.25">
      <c r="J201" s="20"/>
      <c r="K201" s="20"/>
      <c r="L201" s="20"/>
      <c r="M201" s="20"/>
      <c r="O201" s="20"/>
    </row>
    <row r="202" spans="10:15" ht="15.75" x14ac:dyDescent="0.25">
      <c r="J202" s="20"/>
      <c r="K202" s="20"/>
      <c r="L202" s="20"/>
      <c r="M202" s="20"/>
      <c r="O202" s="20"/>
    </row>
    <row r="203" spans="10:15" ht="15.75" x14ac:dyDescent="0.25">
      <c r="J203" s="20"/>
      <c r="K203" s="20"/>
      <c r="L203" s="20"/>
      <c r="M203" s="20"/>
      <c r="O203" s="20"/>
    </row>
    <row r="204" spans="10:15" ht="15.75" x14ac:dyDescent="0.25">
      <c r="J204" s="20"/>
      <c r="K204" s="20"/>
      <c r="L204" s="20"/>
      <c r="M204" s="20"/>
      <c r="O204" s="20"/>
    </row>
    <row r="205" spans="10:15" ht="15.75" x14ac:dyDescent="0.25">
      <c r="J205" s="20"/>
      <c r="K205" s="20"/>
      <c r="L205" s="20"/>
      <c r="M205" s="20"/>
      <c r="O205" s="20"/>
    </row>
    <row r="206" spans="10:15" ht="15.75" x14ac:dyDescent="0.25">
      <c r="J206" s="20"/>
      <c r="K206" s="20"/>
      <c r="L206" s="20"/>
      <c r="M206" s="20"/>
      <c r="O206" s="20"/>
    </row>
    <row r="207" spans="10:15" ht="15.75" x14ac:dyDescent="0.25">
      <c r="J207" s="20"/>
      <c r="K207" s="20"/>
      <c r="L207" s="20"/>
      <c r="M207" s="20"/>
      <c r="O207" s="20"/>
    </row>
    <row r="208" spans="10:15" ht="15.75" x14ac:dyDescent="0.25">
      <c r="J208" s="20"/>
      <c r="K208" s="20"/>
      <c r="L208" s="20"/>
      <c r="M208" s="20"/>
      <c r="O208" s="20"/>
    </row>
    <row r="209" spans="10:15" ht="15.75" x14ac:dyDescent="0.25">
      <c r="J209" s="20"/>
      <c r="K209" s="20"/>
      <c r="L209" s="20"/>
      <c r="M209" s="20"/>
      <c r="O209" s="20"/>
    </row>
    <row r="210" spans="10:15" ht="15.75" x14ac:dyDescent="0.25">
      <c r="J210" s="20"/>
      <c r="K210" s="20"/>
      <c r="L210" s="20"/>
      <c r="M210" s="20"/>
      <c r="O210" s="20"/>
    </row>
    <row r="211" spans="10:15" ht="15.75" x14ac:dyDescent="0.25">
      <c r="J211" s="20"/>
      <c r="K211" s="20"/>
      <c r="L211" s="20"/>
      <c r="M211" s="20"/>
      <c r="O211" s="20"/>
    </row>
    <row r="212" spans="10:15" ht="15.75" x14ac:dyDescent="0.25">
      <c r="J212" s="20"/>
      <c r="K212" s="20"/>
      <c r="L212" s="20"/>
      <c r="M212" s="20"/>
      <c r="O212" s="20"/>
    </row>
    <row r="213" spans="10:15" ht="15.75" x14ac:dyDescent="0.25">
      <c r="J213" s="20"/>
      <c r="K213" s="20"/>
      <c r="L213" s="20"/>
      <c r="M213" s="20"/>
      <c r="O213" s="20"/>
    </row>
    <row r="214" spans="10:15" ht="15.75" x14ac:dyDescent="0.25">
      <c r="J214" s="20"/>
      <c r="K214" s="20"/>
      <c r="L214" s="20"/>
      <c r="M214" s="20"/>
      <c r="O214" s="20"/>
    </row>
    <row r="215" spans="10:15" ht="15.75" x14ac:dyDescent="0.25">
      <c r="J215" s="20"/>
      <c r="K215" s="20"/>
      <c r="L215" s="20"/>
      <c r="M215" s="20"/>
      <c r="O215" s="20"/>
    </row>
    <row r="216" spans="10:15" ht="15.75" x14ac:dyDescent="0.25">
      <c r="J216" s="20"/>
      <c r="K216" s="20"/>
      <c r="L216" s="20"/>
      <c r="M216" s="20"/>
      <c r="O216" s="20"/>
    </row>
    <row r="217" spans="10:15" ht="15.75" x14ac:dyDescent="0.25">
      <c r="J217" s="20"/>
      <c r="K217" s="20"/>
      <c r="L217" s="20"/>
      <c r="M217" s="20"/>
      <c r="O217" s="20"/>
    </row>
    <row r="218" spans="10:15" ht="15.75" x14ac:dyDescent="0.25">
      <c r="J218" s="20"/>
      <c r="K218" s="20"/>
      <c r="L218" s="20"/>
      <c r="M218" s="20"/>
      <c r="O218" s="20"/>
    </row>
    <row r="219" spans="10:15" ht="15.75" x14ac:dyDescent="0.25">
      <c r="J219" s="20"/>
      <c r="K219" s="20"/>
      <c r="L219" s="20"/>
      <c r="M219" s="20"/>
      <c r="O219" s="20"/>
    </row>
    <row r="220" spans="10:15" ht="15.75" x14ac:dyDescent="0.25">
      <c r="J220" s="20"/>
      <c r="K220" s="20"/>
      <c r="L220" s="20"/>
      <c r="M220" s="20"/>
      <c r="O220" s="20"/>
    </row>
    <row r="221" spans="10:15" ht="15.75" x14ac:dyDescent="0.25">
      <c r="J221" s="20"/>
      <c r="K221" s="20"/>
      <c r="L221" s="20"/>
      <c r="M221" s="20"/>
      <c r="O221" s="20"/>
    </row>
    <row r="222" spans="10:15" ht="15.75" x14ac:dyDescent="0.25">
      <c r="J222" s="20"/>
      <c r="K222" s="20"/>
      <c r="L222" s="20"/>
      <c r="M222" s="20"/>
      <c r="O222" s="20"/>
    </row>
    <row r="223" spans="10:15" ht="15.75" x14ac:dyDescent="0.25">
      <c r="J223" s="20"/>
      <c r="K223" s="20"/>
      <c r="L223" s="20"/>
      <c r="M223" s="20"/>
      <c r="O223" s="20"/>
    </row>
    <row r="224" spans="10:15" ht="15.75" x14ac:dyDescent="0.25">
      <c r="J224" s="20"/>
      <c r="K224" s="20"/>
      <c r="L224" s="20"/>
      <c r="M224" s="20"/>
      <c r="O224" s="20"/>
    </row>
    <row r="225" spans="10:15" ht="15.75" x14ac:dyDescent="0.25">
      <c r="J225" s="20"/>
      <c r="K225" s="20"/>
      <c r="L225" s="20"/>
      <c r="M225" s="20"/>
      <c r="O225" s="20"/>
    </row>
    <row r="226" spans="10:15" ht="15.75" x14ac:dyDescent="0.25">
      <c r="J226" s="20"/>
      <c r="K226" s="20"/>
      <c r="L226" s="20"/>
      <c r="M226" s="20"/>
      <c r="O226" s="20"/>
    </row>
    <row r="227" spans="10:15" ht="15.75" x14ac:dyDescent="0.25">
      <c r="J227" s="20"/>
      <c r="K227" s="20"/>
      <c r="L227" s="20"/>
      <c r="M227" s="20"/>
      <c r="O227" s="20"/>
    </row>
    <row r="228" spans="10:15" ht="15.75" x14ac:dyDescent="0.25">
      <c r="J228" s="20"/>
      <c r="K228" s="20"/>
      <c r="L228" s="20"/>
      <c r="M228" s="20"/>
      <c r="O228" s="20"/>
    </row>
    <row r="229" spans="10:15" ht="15.75" x14ac:dyDescent="0.25">
      <c r="J229" s="20"/>
      <c r="K229" s="20"/>
      <c r="L229" s="20"/>
      <c r="M229" s="20"/>
      <c r="O229" s="20"/>
    </row>
    <row r="230" spans="10:15" ht="15.75" x14ac:dyDescent="0.25">
      <c r="J230" s="20"/>
      <c r="K230" s="20"/>
      <c r="L230" s="20"/>
      <c r="M230" s="20"/>
      <c r="O230" s="20"/>
    </row>
    <row r="231" spans="10:15" ht="15.75" x14ac:dyDescent="0.25">
      <c r="J231" s="20"/>
      <c r="K231" s="20"/>
      <c r="L231" s="20"/>
      <c r="M231" s="20"/>
      <c r="O231" s="20"/>
    </row>
    <row r="232" spans="10:15" ht="15.75" x14ac:dyDescent="0.25">
      <c r="J232" s="20"/>
      <c r="K232" s="20"/>
      <c r="L232" s="20"/>
      <c r="M232" s="20"/>
      <c r="O232" s="20"/>
    </row>
    <row r="233" spans="10:15" ht="15.75" x14ac:dyDescent="0.25">
      <c r="J233" s="20"/>
      <c r="K233" s="20"/>
      <c r="L233" s="20"/>
      <c r="M233" s="20"/>
      <c r="O233" s="20"/>
    </row>
    <row r="234" spans="10:15" ht="15.75" x14ac:dyDescent="0.25">
      <c r="J234" s="20"/>
      <c r="K234" s="20"/>
      <c r="L234" s="20"/>
      <c r="M234" s="20"/>
      <c r="O234" s="20"/>
    </row>
    <row r="235" spans="10:15" ht="15.75" x14ac:dyDescent="0.25">
      <c r="J235" s="20"/>
      <c r="K235" s="20"/>
      <c r="L235" s="20"/>
      <c r="M235" s="20"/>
      <c r="O235" s="20"/>
    </row>
    <row r="236" spans="10:15" ht="15.75" x14ac:dyDescent="0.25">
      <c r="J236" s="20"/>
      <c r="K236" s="20"/>
      <c r="L236" s="20"/>
      <c r="M236" s="20"/>
      <c r="O236" s="20"/>
    </row>
    <row r="237" spans="10:15" ht="15.75" x14ac:dyDescent="0.25">
      <c r="J237" s="20"/>
      <c r="K237" s="20"/>
      <c r="L237" s="20"/>
      <c r="M237" s="20"/>
      <c r="O237" s="20"/>
    </row>
    <row r="238" spans="10:15" ht="15.75" x14ac:dyDescent="0.25">
      <c r="J238" s="20"/>
      <c r="K238" s="20"/>
      <c r="L238" s="20"/>
      <c r="M238" s="20"/>
      <c r="O238" s="20"/>
    </row>
    <row r="239" spans="10:15" ht="15.75" x14ac:dyDescent="0.25">
      <c r="J239" s="20"/>
      <c r="K239" s="20"/>
      <c r="L239" s="20"/>
      <c r="M239" s="20"/>
      <c r="O239" s="20"/>
    </row>
    <row r="240" spans="10:15" ht="15.75" x14ac:dyDescent="0.25">
      <c r="J240" s="20"/>
      <c r="K240" s="20"/>
      <c r="L240" s="20"/>
      <c r="M240" s="20"/>
      <c r="O240" s="20"/>
    </row>
    <row r="241" spans="10:15" ht="15.75" x14ac:dyDescent="0.25">
      <c r="J241" s="20"/>
      <c r="K241" s="20"/>
      <c r="L241" s="20"/>
      <c r="M241" s="20"/>
      <c r="O241" s="20"/>
    </row>
    <row r="242" spans="10:15" ht="15.75" x14ac:dyDescent="0.25">
      <c r="J242" s="20"/>
      <c r="K242" s="20"/>
      <c r="L242" s="20"/>
      <c r="M242" s="20"/>
      <c r="O242" s="20"/>
    </row>
    <row r="243" spans="10:15" ht="15.75" x14ac:dyDescent="0.25">
      <c r="J243" s="20"/>
      <c r="K243" s="20"/>
      <c r="L243" s="20"/>
      <c r="M243" s="20"/>
      <c r="O243" s="20"/>
    </row>
    <row r="244" spans="10:15" ht="15.75" x14ac:dyDescent="0.25">
      <c r="J244" s="20"/>
      <c r="K244" s="20"/>
      <c r="L244" s="20"/>
      <c r="M244" s="20"/>
      <c r="O244" s="20"/>
    </row>
    <row r="245" spans="10:15" ht="15.75" x14ac:dyDescent="0.25">
      <c r="J245" s="20"/>
      <c r="K245" s="20"/>
      <c r="L245" s="20"/>
      <c r="M245" s="20"/>
      <c r="O245" s="20"/>
    </row>
    <row r="246" spans="10:15" ht="15.75" x14ac:dyDescent="0.25">
      <c r="J246" s="20"/>
      <c r="K246" s="20"/>
      <c r="L246" s="20"/>
      <c r="M246" s="20"/>
      <c r="O246" s="20"/>
    </row>
    <row r="247" spans="10:15" ht="15.75" x14ac:dyDescent="0.25">
      <c r="J247" s="20"/>
      <c r="K247" s="20"/>
      <c r="L247" s="20"/>
      <c r="M247" s="20"/>
      <c r="O247" s="20"/>
    </row>
    <row r="248" spans="10:15" ht="15.75" x14ac:dyDescent="0.25">
      <c r="J248" s="20"/>
      <c r="K248" s="20"/>
      <c r="L248" s="20"/>
      <c r="M248" s="20"/>
      <c r="O248" s="20"/>
    </row>
    <row r="249" spans="10:15" ht="15.75" x14ac:dyDescent="0.25">
      <c r="J249" s="20"/>
      <c r="K249" s="20"/>
      <c r="L249" s="20"/>
      <c r="M249" s="20"/>
      <c r="O249" s="20"/>
    </row>
    <row r="250" spans="10:15" ht="15.75" x14ac:dyDescent="0.25">
      <c r="J250" s="20"/>
      <c r="K250" s="20"/>
      <c r="L250" s="20"/>
      <c r="M250" s="20"/>
      <c r="O250" s="20"/>
    </row>
    <row r="251" spans="10:15" ht="15.75" x14ac:dyDescent="0.25">
      <c r="J251" s="20"/>
      <c r="K251" s="20"/>
      <c r="L251" s="20"/>
      <c r="M251" s="20"/>
      <c r="O251" s="20"/>
    </row>
    <row r="252" spans="10:15" ht="15.75" x14ac:dyDescent="0.25">
      <c r="J252" s="20"/>
      <c r="K252" s="20"/>
      <c r="L252" s="20"/>
      <c r="M252" s="20"/>
      <c r="O252" s="20"/>
    </row>
    <row r="253" spans="10:15" ht="15.75" x14ac:dyDescent="0.25">
      <c r="J253" s="20"/>
      <c r="K253" s="20"/>
      <c r="L253" s="20"/>
      <c r="M253" s="20"/>
      <c r="O253" s="20"/>
    </row>
    <row r="254" spans="10:15" ht="15.75" x14ac:dyDescent="0.25">
      <c r="J254" s="20"/>
      <c r="K254" s="20"/>
      <c r="L254" s="20"/>
      <c r="M254" s="20"/>
      <c r="O254" s="20"/>
    </row>
    <row r="255" spans="10:15" ht="15.75" x14ac:dyDescent="0.25">
      <c r="J255" s="20"/>
      <c r="K255" s="20"/>
      <c r="L255" s="20"/>
      <c r="M255" s="20"/>
      <c r="O255" s="20"/>
    </row>
    <row r="256" spans="10:15" ht="15.75" x14ac:dyDescent="0.25">
      <c r="J256" s="20"/>
      <c r="K256" s="20"/>
      <c r="L256" s="20"/>
      <c r="M256" s="20"/>
      <c r="O256" s="20"/>
    </row>
    <row r="257" spans="10:15" ht="15.75" x14ac:dyDescent="0.25">
      <c r="J257" s="20"/>
      <c r="K257" s="20"/>
      <c r="L257" s="20"/>
      <c r="M257" s="20"/>
      <c r="O257" s="20"/>
    </row>
    <row r="258" spans="10:15" ht="15.75" x14ac:dyDescent="0.25">
      <c r="J258" s="20"/>
      <c r="K258" s="20"/>
      <c r="L258" s="20"/>
      <c r="M258" s="20"/>
      <c r="O258" s="20"/>
    </row>
    <row r="259" spans="10:15" ht="15.75" x14ac:dyDescent="0.25">
      <c r="J259" s="20"/>
      <c r="K259" s="20"/>
      <c r="L259" s="20"/>
      <c r="M259" s="20"/>
      <c r="O259" s="20"/>
    </row>
    <row r="260" spans="10:15" ht="15.75" x14ac:dyDescent="0.25">
      <c r="J260" s="20"/>
      <c r="K260" s="20"/>
      <c r="L260" s="20"/>
      <c r="M260" s="20"/>
      <c r="O260" s="20"/>
    </row>
    <row r="261" spans="10:15" ht="15.75" x14ac:dyDescent="0.25">
      <c r="J261" s="20"/>
      <c r="K261" s="20"/>
      <c r="L261" s="20"/>
      <c r="M261" s="20"/>
      <c r="O261" s="20"/>
    </row>
    <row r="262" spans="10:15" ht="15.75" x14ac:dyDescent="0.25">
      <c r="J262" s="20"/>
      <c r="K262" s="20"/>
      <c r="L262" s="20"/>
      <c r="M262" s="20"/>
      <c r="O262" s="20"/>
    </row>
    <row r="263" spans="10:15" ht="15.75" x14ac:dyDescent="0.25">
      <c r="J263" s="20"/>
      <c r="K263" s="20"/>
      <c r="L263" s="20"/>
      <c r="M263" s="20"/>
      <c r="O263" s="20"/>
    </row>
    <row r="264" spans="10:15" ht="15.75" x14ac:dyDescent="0.25">
      <c r="J264" s="20"/>
      <c r="K264" s="20"/>
      <c r="L264" s="20"/>
      <c r="M264" s="20"/>
      <c r="O264" s="20"/>
    </row>
    <row r="265" spans="10:15" ht="15.75" x14ac:dyDescent="0.25">
      <c r="J265" s="20"/>
      <c r="K265" s="20"/>
      <c r="L265" s="20"/>
      <c r="M265" s="20"/>
      <c r="O265" s="20"/>
    </row>
    <row r="266" spans="10:15" ht="15.75" x14ac:dyDescent="0.25">
      <c r="J266" s="20"/>
      <c r="K266" s="20"/>
      <c r="L266" s="20"/>
      <c r="M266" s="20"/>
      <c r="O266" s="20"/>
    </row>
    <row r="267" spans="10:15" ht="15.75" x14ac:dyDescent="0.25">
      <c r="J267" s="20"/>
      <c r="K267" s="20"/>
      <c r="L267" s="20"/>
      <c r="M267" s="20"/>
      <c r="O267" s="20"/>
    </row>
    <row r="268" spans="10:15" ht="15.75" x14ac:dyDescent="0.25">
      <c r="J268" s="20"/>
      <c r="K268" s="20"/>
      <c r="L268" s="20"/>
      <c r="M268" s="20"/>
      <c r="O268" s="20"/>
    </row>
    <row r="269" spans="10:15" ht="15.75" x14ac:dyDescent="0.25">
      <c r="J269" s="20"/>
      <c r="K269" s="20"/>
      <c r="L269" s="20"/>
      <c r="M269" s="20"/>
      <c r="O269" s="20"/>
    </row>
    <row r="270" spans="10:15" ht="15.75" x14ac:dyDescent="0.25">
      <c r="J270" s="20"/>
      <c r="K270" s="20"/>
      <c r="L270" s="20"/>
      <c r="M270" s="20"/>
      <c r="O270" s="20"/>
    </row>
    <row r="271" spans="10:15" ht="15.75" x14ac:dyDescent="0.25">
      <c r="J271" s="20"/>
      <c r="K271" s="20"/>
      <c r="L271" s="20"/>
      <c r="M271" s="20"/>
      <c r="O271" s="20"/>
    </row>
    <row r="272" spans="10:15" ht="15.75" x14ac:dyDescent="0.25">
      <c r="J272" s="20"/>
      <c r="K272" s="20"/>
      <c r="L272" s="20"/>
      <c r="M272" s="20"/>
      <c r="O272" s="20"/>
    </row>
    <row r="273" spans="10:15" ht="15.75" x14ac:dyDescent="0.25">
      <c r="J273" s="20"/>
      <c r="K273" s="20"/>
      <c r="L273" s="20"/>
      <c r="M273" s="20"/>
      <c r="O273" s="20"/>
    </row>
    <row r="274" spans="10:15" ht="15.75" x14ac:dyDescent="0.25">
      <c r="J274" s="20"/>
      <c r="K274" s="20"/>
      <c r="L274" s="20"/>
      <c r="M274" s="20"/>
      <c r="O274" s="20"/>
    </row>
    <row r="275" spans="10:15" ht="15.75" x14ac:dyDescent="0.25">
      <c r="J275" s="20"/>
      <c r="K275" s="20"/>
      <c r="L275" s="20"/>
      <c r="M275" s="20"/>
      <c r="O275" s="20"/>
    </row>
    <row r="276" spans="10:15" ht="15.75" x14ac:dyDescent="0.25">
      <c r="J276" s="20"/>
      <c r="K276" s="20"/>
      <c r="L276" s="20"/>
      <c r="M276" s="20"/>
      <c r="O276" s="20"/>
    </row>
    <row r="277" spans="10:15" ht="15.75" x14ac:dyDescent="0.25">
      <c r="J277" s="20"/>
      <c r="K277" s="20"/>
      <c r="L277" s="20"/>
      <c r="M277" s="20"/>
      <c r="O277" s="20"/>
    </row>
    <row r="278" spans="10:15" ht="15.75" x14ac:dyDescent="0.25">
      <c r="J278" s="20"/>
      <c r="K278" s="20"/>
      <c r="L278" s="20"/>
      <c r="M278" s="20"/>
      <c r="O278" s="20"/>
    </row>
    <row r="279" spans="10:15" ht="15.75" x14ac:dyDescent="0.25">
      <c r="J279" s="20"/>
      <c r="K279" s="20"/>
      <c r="L279" s="20"/>
      <c r="M279" s="20"/>
      <c r="O279" s="20"/>
    </row>
    <row r="280" spans="10:15" ht="15.75" x14ac:dyDescent="0.25">
      <c r="J280" s="20"/>
      <c r="K280" s="20"/>
      <c r="L280" s="20"/>
      <c r="M280" s="20"/>
      <c r="O280" s="20"/>
    </row>
    <row r="281" spans="10:15" ht="15.75" x14ac:dyDescent="0.25">
      <c r="J281" s="20"/>
      <c r="K281" s="20"/>
      <c r="L281" s="20"/>
      <c r="M281" s="20"/>
      <c r="O281" s="20"/>
    </row>
    <row r="282" spans="10:15" ht="15.75" x14ac:dyDescent="0.25">
      <c r="J282" s="20"/>
      <c r="K282" s="20"/>
      <c r="L282" s="20"/>
      <c r="M282" s="20"/>
      <c r="O282" s="20"/>
    </row>
    <row r="283" spans="10:15" ht="15.75" x14ac:dyDescent="0.25">
      <c r="J283" s="20"/>
      <c r="K283" s="20"/>
      <c r="L283" s="20"/>
      <c r="M283" s="20"/>
      <c r="O283" s="20"/>
    </row>
    <row r="284" spans="10:15" ht="15.75" x14ac:dyDescent="0.25">
      <c r="J284" s="20"/>
      <c r="K284" s="20"/>
      <c r="L284" s="20"/>
      <c r="M284" s="20"/>
      <c r="O284" s="20"/>
    </row>
    <row r="285" spans="10:15" ht="15.75" x14ac:dyDescent="0.25">
      <c r="J285" s="20"/>
      <c r="K285" s="20"/>
      <c r="L285" s="20"/>
      <c r="M285" s="20"/>
      <c r="O285" s="20"/>
    </row>
    <row r="286" spans="10:15" ht="15.75" x14ac:dyDescent="0.25">
      <c r="J286" s="20"/>
      <c r="K286" s="20"/>
      <c r="L286" s="20"/>
      <c r="M286" s="20"/>
      <c r="O286" s="20"/>
    </row>
    <row r="287" spans="10:15" ht="15.75" x14ac:dyDescent="0.25">
      <c r="J287" s="20"/>
      <c r="K287" s="20"/>
      <c r="L287" s="20"/>
      <c r="M287" s="20"/>
      <c r="O287" s="20"/>
    </row>
    <row r="288" spans="10:15" ht="15.75" x14ac:dyDescent="0.25">
      <c r="J288" s="20"/>
      <c r="K288" s="20"/>
      <c r="L288" s="20"/>
      <c r="M288" s="20"/>
      <c r="O288" s="20"/>
    </row>
    <row r="289" spans="10:15" ht="15.75" x14ac:dyDescent="0.25">
      <c r="J289" s="20"/>
      <c r="K289" s="20"/>
      <c r="L289" s="20"/>
      <c r="M289" s="20"/>
      <c r="O289" s="20"/>
    </row>
    <row r="290" spans="10:15" ht="15.75" x14ac:dyDescent="0.25">
      <c r="J290" s="20"/>
      <c r="K290" s="20"/>
      <c r="L290" s="20"/>
      <c r="M290" s="20"/>
      <c r="O290" s="20"/>
    </row>
    <row r="291" spans="10:15" ht="15.75" x14ac:dyDescent="0.25">
      <c r="J291" s="20"/>
      <c r="K291" s="20"/>
      <c r="L291" s="20"/>
      <c r="M291" s="20"/>
      <c r="O291" s="20"/>
    </row>
    <row r="292" spans="10:15" ht="15.75" x14ac:dyDescent="0.25">
      <c r="J292" s="20"/>
      <c r="K292" s="20"/>
      <c r="L292" s="20"/>
      <c r="M292" s="20"/>
      <c r="O292" s="20"/>
    </row>
    <row r="293" spans="10:15" ht="15.75" x14ac:dyDescent="0.25">
      <c r="J293" s="20"/>
      <c r="K293" s="20"/>
      <c r="L293" s="20"/>
      <c r="M293" s="20"/>
      <c r="O293" s="20"/>
    </row>
    <row r="294" spans="10:15" ht="15.75" x14ac:dyDescent="0.25">
      <c r="J294" s="20"/>
      <c r="K294" s="20"/>
      <c r="L294" s="20"/>
      <c r="M294" s="20"/>
      <c r="O294" s="20"/>
    </row>
    <row r="295" spans="10:15" ht="15.75" x14ac:dyDescent="0.25">
      <c r="J295" s="20"/>
      <c r="K295" s="20"/>
      <c r="L295" s="20"/>
      <c r="M295" s="20"/>
      <c r="O295" s="20"/>
    </row>
    <row r="296" spans="10:15" ht="15.75" x14ac:dyDescent="0.25">
      <c r="J296" s="20"/>
      <c r="K296" s="20"/>
      <c r="L296" s="20"/>
      <c r="M296" s="20"/>
      <c r="O296" s="20"/>
    </row>
    <row r="297" spans="10:15" ht="15.75" x14ac:dyDescent="0.25">
      <c r="J297" s="20"/>
      <c r="K297" s="20"/>
      <c r="L297" s="20"/>
      <c r="M297" s="20"/>
      <c r="O297" s="20"/>
    </row>
    <row r="298" spans="10:15" ht="15.75" x14ac:dyDescent="0.25">
      <c r="J298" s="20"/>
      <c r="K298" s="20"/>
      <c r="L298" s="20"/>
      <c r="M298" s="20"/>
      <c r="O298" s="20"/>
    </row>
    <row r="299" spans="10:15" ht="15.75" x14ac:dyDescent="0.25">
      <c r="J299" s="20"/>
      <c r="K299" s="20"/>
      <c r="L299" s="20"/>
      <c r="M299" s="20"/>
      <c r="O299" s="20"/>
    </row>
    <row r="300" spans="10:15" ht="15.75" x14ac:dyDescent="0.25">
      <c r="J300" s="20"/>
      <c r="K300" s="20"/>
      <c r="L300" s="20"/>
      <c r="M300" s="20"/>
      <c r="O300" s="20"/>
    </row>
    <row r="301" spans="10:15" ht="15.75" x14ac:dyDescent="0.25">
      <c r="J301" s="20"/>
      <c r="K301" s="20"/>
      <c r="L301" s="20"/>
      <c r="M301" s="20"/>
      <c r="O301" s="20"/>
    </row>
    <row r="302" spans="10:15" ht="15.75" x14ac:dyDescent="0.25">
      <c r="J302" s="20"/>
      <c r="K302" s="20"/>
      <c r="L302" s="20"/>
      <c r="M302" s="20"/>
      <c r="O302" s="20"/>
    </row>
    <row r="303" spans="10:15" ht="15.75" x14ac:dyDescent="0.25">
      <c r="J303" s="20"/>
      <c r="K303" s="20"/>
      <c r="L303" s="20"/>
      <c r="M303" s="20"/>
      <c r="O303" s="20"/>
    </row>
    <row r="304" spans="10:15" ht="15.75" x14ac:dyDescent="0.25">
      <c r="J304" s="20"/>
      <c r="K304" s="20"/>
      <c r="L304" s="20"/>
      <c r="M304" s="20"/>
      <c r="O304" s="20"/>
    </row>
    <row r="305" spans="10:15" ht="15.75" x14ac:dyDescent="0.25">
      <c r="J305" s="20"/>
      <c r="K305" s="20"/>
      <c r="L305" s="20"/>
      <c r="M305" s="20"/>
      <c r="O305" s="20"/>
    </row>
    <row r="306" spans="10:15" ht="15.75" x14ac:dyDescent="0.25">
      <c r="J306" s="20"/>
      <c r="K306" s="20"/>
      <c r="L306" s="20"/>
      <c r="M306" s="20"/>
      <c r="O306" s="20"/>
    </row>
    <row r="307" spans="10:15" ht="15.75" x14ac:dyDescent="0.25">
      <c r="J307" s="20"/>
      <c r="K307" s="20"/>
      <c r="L307" s="20"/>
      <c r="M307" s="20"/>
      <c r="O307" s="20"/>
    </row>
    <row r="308" spans="10:15" ht="15.75" x14ac:dyDescent="0.25">
      <c r="J308" s="20"/>
      <c r="K308" s="20"/>
      <c r="L308" s="20"/>
      <c r="M308" s="20"/>
      <c r="O308" s="20"/>
    </row>
    <row r="309" spans="10:15" ht="15.75" x14ac:dyDescent="0.25">
      <c r="J309" s="20"/>
      <c r="K309" s="20"/>
      <c r="L309" s="20"/>
      <c r="M309" s="20"/>
      <c r="O309" s="20"/>
    </row>
    <row r="310" spans="10:15" ht="15.75" x14ac:dyDescent="0.25">
      <c r="J310" s="20"/>
      <c r="K310" s="20"/>
      <c r="L310" s="20"/>
      <c r="M310" s="20"/>
      <c r="O310" s="20"/>
    </row>
    <row r="311" spans="10:15" ht="15.75" x14ac:dyDescent="0.25">
      <c r="J311" s="20"/>
      <c r="K311" s="20"/>
      <c r="L311" s="20"/>
      <c r="M311" s="20"/>
      <c r="O311" s="20"/>
    </row>
    <row r="312" spans="10:15" ht="15.75" x14ac:dyDescent="0.25">
      <c r="J312" s="20"/>
      <c r="K312" s="20"/>
      <c r="L312" s="20"/>
      <c r="M312" s="20"/>
      <c r="O312" s="20"/>
    </row>
    <row r="313" spans="10:15" ht="15.75" x14ac:dyDescent="0.25">
      <c r="J313" s="20"/>
      <c r="K313" s="20"/>
      <c r="L313" s="20"/>
      <c r="M313" s="20"/>
      <c r="O313" s="20"/>
    </row>
    <row r="314" spans="10:15" ht="15.75" x14ac:dyDescent="0.25">
      <c r="J314" s="20"/>
      <c r="K314" s="20"/>
      <c r="L314" s="20"/>
      <c r="M314" s="20"/>
      <c r="O314" s="20"/>
    </row>
    <row r="315" spans="10:15" ht="15.75" x14ac:dyDescent="0.25">
      <c r="J315" s="20"/>
      <c r="K315" s="20"/>
      <c r="L315" s="20"/>
      <c r="M315" s="20"/>
      <c r="O315" s="20"/>
    </row>
    <row r="316" spans="10:15" ht="15.75" x14ac:dyDescent="0.25">
      <c r="J316" s="20"/>
      <c r="K316" s="20"/>
      <c r="L316" s="20"/>
      <c r="M316" s="20"/>
      <c r="O316" s="20"/>
    </row>
    <row r="317" spans="10:15" ht="15.75" x14ac:dyDescent="0.25">
      <c r="J317" s="20"/>
      <c r="K317" s="20"/>
      <c r="L317" s="20"/>
      <c r="M317" s="20"/>
      <c r="O317" s="20"/>
    </row>
    <row r="318" spans="10:15" ht="15.75" x14ac:dyDescent="0.25">
      <c r="J318" s="20"/>
      <c r="K318" s="20"/>
      <c r="L318" s="20"/>
      <c r="M318" s="20"/>
      <c r="O318" s="20"/>
    </row>
    <row r="319" spans="10:15" ht="15.75" x14ac:dyDescent="0.25">
      <c r="J319" s="20"/>
      <c r="K319" s="20"/>
      <c r="L319" s="20"/>
      <c r="M319" s="20"/>
      <c r="O319" s="20"/>
    </row>
    <row r="320" spans="10:15" ht="15.75" x14ac:dyDescent="0.25">
      <c r="J320" s="20"/>
      <c r="K320" s="20"/>
      <c r="L320" s="20"/>
      <c r="M320" s="20"/>
      <c r="O320" s="20"/>
    </row>
    <row r="321" spans="10:15" ht="15.75" x14ac:dyDescent="0.25">
      <c r="J321" s="20"/>
      <c r="K321" s="20"/>
      <c r="L321" s="20"/>
      <c r="M321" s="20"/>
      <c r="O321" s="20"/>
    </row>
    <row r="322" spans="10:15" ht="15.75" x14ac:dyDescent="0.25">
      <c r="J322" s="20"/>
      <c r="K322" s="20"/>
      <c r="L322" s="20"/>
      <c r="M322" s="20"/>
      <c r="O322" s="20"/>
    </row>
    <row r="323" spans="10:15" ht="15.75" x14ac:dyDescent="0.25">
      <c r="J323" s="20"/>
      <c r="K323" s="20"/>
      <c r="L323" s="20"/>
      <c r="M323" s="20"/>
      <c r="O323" s="20"/>
    </row>
    <row r="324" spans="10:15" ht="15.75" x14ac:dyDescent="0.25">
      <c r="J324" s="20"/>
      <c r="K324" s="20"/>
      <c r="L324" s="20"/>
      <c r="M324" s="20"/>
      <c r="O324" s="20"/>
    </row>
    <row r="325" spans="10:15" ht="15.75" x14ac:dyDescent="0.25">
      <c r="J325" s="20"/>
      <c r="K325" s="20"/>
      <c r="L325" s="20"/>
      <c r="M325" s="20"/>
      <c r="O325" s="20"/>
    </row>
    <row r="326" spans="10:15" ht="15.75" x14ac:dyDescent="0.25">
      <c r="J326" s="20"/>
      <c r="K326" s="20"/>
      <c r="L326" s="20"/>
      <c r="M326" s="20"/>
      <c r="O326" s="20"/>
    </row>
    <row r="327" spans="10:15" ht="15.75" x14ac:dyDescent="0.25">
      <c r="J327" s="20"/>
      <c r="K327" s="20"/>
      <c r="L327" s="20"/>
      <c r="M327" s="20"/>
      <c r="O327" s="20"/>
    </row>
    <row r="328" spans="10:15" ht="15.75" x14ac:dyDescent="0.25">
      <c r="J328" s="20"/>
      <c r="K328" s="20"/>
      <c r="L328" s="20"/>
      <c r="M328" s="20"/>
      <c r="O328" s="20"/>
    </row>
    <row r="329" spans="10:15" ht="15.75" x14ac:dyDescent="0.25">
      <c r="J329" s="20"/>
      <c r="K329" s="20"/>
      <c r="L329" s="20"/>
      <c r="M329" s="20"/>
      <c r="O329" s="20"/>
    </row>
    <row r="330" spans="10:15" ht="15.75" x14ac:dyDescent="0.25">
      <c r="J330" s="20"/>
      <c r="K330" s="20"/>
      <c r="L330" s="20"/>
      <c r="M330" s="20"/>
      <c r="O330" s="20"/>
    </row>
    <row r="331" spans="10:15" ht="15.75" x14ac:dyDescent="0.25">
      <c r="J331" s="20"/>
      <c r="K331" s="20"/>
      <c r="L331" s="20"/>
      <c r="M331" s="20"/>
      <c r="O331" s="20"/>
    </row>
    <row r="332" spans="10:15" ht="15.75" x14ac:dyDescent="0.25">
      <c r="J332" s="20"/>
      <c r="K332" s="20"/>
      <c r="L332" s="20"/>
      <c r="M332" s="20"/>
      <c r="O332" s="20"/>
    </row>
    <row r="333" spans="10:15" ht="15.75" x14ac:dyDescent="0.25">
      <c r="J333" s="20"/>
      <c r="K333" s="20"/>
      <c r="L333" s="20"/>
      <c r="M333" s="20"/>
      <c r="O333" s="20"/>
    </row>
    <row r="334" spans="10:15" ht="15.75" x14ac:dyDescent="0.25">
      <c r="J334" s="20"/>
      <c r="K334" s="20"/>
      <c r="L334" s="20"/>
      <c r="M334" s="20"/>
      <c r="O334" s="20"/>
    </row>
    <row r="335" spans="10:15" ht="15.75" x14ac:dyDescent="0.25">
      <c r="J335" s="20"/>
      <c r="K335" s="20"/>
      <c r="L335" s="20"/>
      <c r="M335" s="20"/>
      <c r="O335" s="20"/>
    </row>
    <row r="336" spans="10:15" ht="15.75" x14ac:dyDescent="0.25">
      <c r="J336" s="20"/>
      <c r="K336" s="20"/>
      <c r="L336" s="20"/>
      <c r="M336" s="20"/>
      <c r="O336" s="20"/>
    </row>
    <row r="337" spans="10:15" ht="15.75" x14ac:dyDescent="0.25">
      <c r="J337" s="20"/>
      <c r="K337" s="20"/>
      <c r="L337" s="20"/>
      <c r="M337" s="20"/>
      <c r="O337" s="20"/>
    </row>
    <row r="338" spans="10:15" ht="15.75" x14ac:dyDescent="0.25">
      <c r="J338" s="20"/>
      <c r="K338" s="20"/>
      <c r="L338" s="20"/>
      <c r="M338" s="20"/>
      <c r="O338" s="20"/>
    </row>
    <row r="339" spans="10:15" ht="15.75" x14ac:dyDescent="0.25">
      <c r="J339" s="20"/>
      <c r="K339" s="20"/>
      <c r="L339" s="20"/>
      <c r="M339" s="20"/>
      <c r="O339" s="20"/>
    </row>
    <row r="340" spans="10:15" ht="15.75" x14ac:dyDescent="0.25">
      <c r="J340" s="20"/>
      <c r="K340" s="20"/>
      <c r="L340" s="20"/>
      <c r="M340" s="20"/>
      <c r="O340" s="20"/>
    </row>
    <row r="341" spans="10:15" ht="15.75" x14ac:dyDescent="0.25">
      <c r="J341" s="20"/>
      <c r="K341" s="20"/>
      <c r="L341" s="20"/>
      <c r="M341" s="20"/>
      <c r="O341" s="20"/>
    </row>
    <row r="342" spans="10:15" ht="15.75" x14ac:dyDescent="0.25">
      <c r="J342" s="20"/>
      <c r="K342" s="20"/>
      <c r="L342" s="20"/>
      <c r="M342" s="20"/>
      <c r="O342" s="20"/>
    </row>
    <row r="343" spans="10:15" ht="15.75" x14ac:dyDescent="0.25">
      <c r="J343" s="20"/>
      <c r="K343" s="20"/>
      <c r="L343" s="20"/>
      <c r="M343" s="20"/>
      <c r="O343" s="20"/>
    </row>
    <row r="344" spans="10:15" ht="15.75" x14ac:dyDescent="0.25">
      <c r="J344" s="20"/>
      <c r="K344" s="20"/>
      <c r="L344" s="20"/>
      <c r="M344" s="20"/>
      <c r="O344" s="20"/>
    </row>
    <row r="345" spans="10:15" ht="15.75" x14ac:dyDescent="0.25">
      <c r="J345" s="20"/>
      <c r="K345" s="20"/>
      <c r="L345" s="20"/>
      <c r="M345" s="20"/>
      <c r="O345" s="20"/>
    </row>
    <row r="346" spans="10:15" ht="15.75" x14ac:dyDescent="0.25">
      <c r="J346" s="20"/>
      <c r="K346" s="20"/>
      <c r="L346" s="20"/>
      <c r="M346" s="20"/>
      <c r="O346" s="20"/>
    </row>
    <row r="347" spans="10:15" ht="15.75" x14ac:dyDescent="0.25">
      <c r="J347" s="20"/>
      <c r="K347" s="20"/>
      <c r="L347" s="20"/>
      <c r="M347" s="20"/>
      <c r="O347" s="20"/>
    </row>
    <row r="348" spans="10:15" ht="15.75" x14ac:dyDescent="0.25">
      <c r="J348" s="20"/>
      <c r="K348" s="20"/>
      <c r="L348" s="20"/>
      <c r="M348" s="20"/>
      <c r="O348" s="20"/>
    </row>
    <row r="349" spans="10:15" ht="15.75" x14ac:dyDescent="0.25">
      <c r="J349" s="20"/>
      <c r="K349" s="20"/>
      <c r="L349" s="20"/>
      <c r="M349" s="20"/>
      <c r="O349" s="20"/>
    </row>
    <row r="350" spans="10:15" ht="15.75" x14ac:dyDescent="0.25">
      <c r="J350" s="20"/>
      <c r="K350" s="20"/>
      <c r="L350" s="20"/>
      <c r="M350" s="20"/>
      <c r="O350" s="20"/>
    </row>
    <row r="351" spans="10:15" ht="15.75" x14ac:dyDescent="0.25">
      <c r="J351" s="20"/>
      <c r="K351" s="20"/>
      <c r="L351" s="20"/>
      <c r="M351" s="20"/>
      <c r="O351" s="20"/>
    </row>
    <row r="352" spans="10:15" ht="15.75" x14ac:dyDescent="0.25">
      <c r="J352" s="20"/>
      <c r="K352" s="20"/>
      <c r="L352" s="20"/>
      <c r="M352" s="20"/>
      <c r="O352" s="20"/>
    </row>
    <row r="353" spans="10:15" ht="15.75" x14ac:dyDescent="0.25">
      <c r="J353" s="20"/>
      <c r="K353" s="20"/>
      <c r="L353" s="20"/>
      <c r="M353" s="20"/>
      <c r="O353" s="20"/>
    </row>
    <row r="354" spans="10:15" ht="15.75" x14ac:dyDescent="0.25">
      <c r="J354" s="20"/>
      <c r="K354" s="20"/>
      <c r="L354" s="20"/>
      <c r="M354" s="20"/>
      <c r="O354" s="20"/>
    </row>
    <row r="355" spans="10:15" ht="15.75" x14ac:dyDescent="0.25">
      <c r="J355" s="20"/>
      <c r="K355" s="20"/>
      <c r="L355" s="20"/>
      <c r="M355" s="20"/>
      <c r="O355" s="20"/>
    </row>
    <row r="356" spans="10:15" ht="15.75" x14ac:dyDescent="0.25">
      <c r="J356" s="20"/>
      <c r="K356" s="20"/>
      <c r="L356" s="20"/>
      <c r="M356" s="20"/>
      <c r="O356" s="20"/>
    </row>
    <row r="357" spans="10:15" ht="15.75" x14ac:dyDescent="0.25">
      <c r="J357" s="20"/>
      <c r="K357" s="20"/>
      <c r="L357" s="20"/>
      <c r="M357" s="20"/>
      <c r="O357" s="20"/>
    </row>
    <row r="358" spans="10:15" ht="15.75" x14ac:dyDescent="0.25">
      <c r="J358" s="20"/>
      <c r="K358" s="20"/>
      <c r="L358" s="20"/>
      <c r="M358" s="20"/>
      <c r="O358" s="20"/>
    </row>
    <row r="359" spans="10:15" ht="15.75" x14ac:dyDescent="0.25">
      <c r="J359" s="20"/>
      <c r="K359" s="20"/>
      <c r="L359" s="20"/>
      <c r="M359" s="20"/>
      <c r="O359" s="20"/>
    </row>
    <row r="360" spans="10:15" ht="15.75" x14ac:dyDescent="0.25">
      <c r="J360" s="20"/>
      <c r="K360" s="20"/>
      <c r="L360" s="20"/>
      <c r="M360" s="20"/>
      <c r="O360" s="20"/>
    </row>
    <row r="361" spans="10:15" ht="15.75" x14ac:dyDescent="0.25">
      <c r="J361" s="20"/>
      <c r="K361" s="20"/>
      <c r="L361" s="20"/>
      <c r="M361" s="20"/>
      <c r="O361" s="20"/>
    </row>
    <row r="362" spans="10:15" ht="15.75" x14ac:dyDescent="0.25">
      <c r="J362" s="20"/>
      <c r="K362" s="20"/>
      <c r="L362" s="20"/>
      <c r="M362" s="20"/>
      <c r="O362" s="20"/>
    </row>
    <row r="363" spans="10:15" ht="15.75" x14ac:dyDescent="0.25">
      <c r="J363" s="20"/>
      <c r="K363" s="20"/>
      <c r="L363" s="20"/>
      <c r="M363" s="20"/>
      <c r="O363" s="20"/>
    </row>
    <row r="364" spans="10:15" ht="15.75" x14ac:dyDescent="0.25">
      <c r="J364" s="20"/>
      <c r="K364" s="20"/>
      <c r="L364" s="20"/>
      <c r="M364" s="20"/>
      <c r="O364" s="20"/>
    </row>
    <row r="365" spans="10:15" ht="15.75" x14ac:dyDescent="0.25">
      <c r="J365" s="20"/>
      <c r="K365" s="20"/>
      <c r="L365" s="20"/>
      <c r="M365" s="20"/>
      <c r="O365" s="20"/>
    </row>
    <row r="366" spans="10:15" ht="15.75" x14ac:dyDescent="0.25">
      <c r="J366" s="20"/>
      <c r="K366" s="20"/>
      <c r="L366" s="20"/>
      <c r="M366" s="20"/>
      <c r="O366" s="20"/>
    </row>
    <row r="367" spans="10:15" ht="15.75" x14ac:dyDescent="0.25">
      <c r="J367" s="20"/>
      <c r="K367" s="20"/>
      <c r="L367" s="20"/>
      <c r="M367" s="20"/>
      <c r="O367" s="20"/>
    </row>
    <row r="368" spans="10:15" ht="15.75" x14ac:dyDescent="0.25">
      <c r="J368" s="20"/>
      <c r="K368" s="20"/>
      <c r="L368" s="20"/>
      <c r="M368" s="20"/>
      <c r="O368" s="20"/>
    </row>
    <row r="369" spans="10:15" ht="15.75" x14ac:dyDescent="0.25">
      <c r="J369" s="20"/>
      <c r="K369" s="20"/>
      <c r="L369" s="20"/>
      <c r="M369" s="20"/>
      <c r="O369" s="20"/>
    </row>
    <row r="370" spans="10:15" ht="15.75" x14ac:dyDescent="0.25">
      <c r="J370" s="20"/>
      <c r="K370" s="20"/>
      <c r="L370" s="20"/>
      <c r="M370" s="20"/>
      <c r="O370" s="20"/>
    </row>
    <row r="371" spans="10:15" ht="15.75" x14ac:dyDescent="0.25">
      <c r="J371" s="20"/>
      <c r="K371" s="20"/>
      <c r="L371" s="20"/>
      <c r="M371" s="20"/>
      <c r="O371" s="20"/>
    </row>
    <row r="372" spans="10:15" ht="15.75" x14ac:dyDescent="0.25">
      <c r="J372" s="20"/>
      <c r="K372" s="20"/>
      <c r="L372" s="20"/>
      <c r="M372" s="20"/>
      <c r="O372" s="20"/>
    </row>
    <row r="373" spans="10:15" ht="15.75" x14ac:dyDescent="0.25">
      <c r="J373" s="20"/>
      <c r="K373" s="20"/>
      <c r="L373" s="20"/>
      <c r="M373" s="20"/>
      <c r="O373" s="20"/>
    </row>
    <row r="374" spans="10:15" ht="15.75" x14ac:dyDescent="0.25">
      <c r="J374" s="20"/>
      <c r="K374" s="20"/>
      <c r="L374" s="20"/>
      <c r="M374" s="20"/>
      <c r="O374" s="20"/>
    </row>
    <row r="375" spans="10:15" ht="15.75" x14ac:dyDescent="0.25">
      <c r="J375" s="20"/>
      <c r="K375" s="20"/>
      <c r="L375" s="20"/>
      <c r="M375" s="20"/>
      <c r="O375" s="20"/>
    </row>
    <row r="376" spans="10:15" ht="15.75" x14ac:dyDescent="0.25">
      <c r="J376" s="20"/>
      <c r="K376" s="20"/>
      <c r="L376" s="20"/>
      <c r="M376" s="20"/>
      <c r="O376" s="20"/>
    </row>
    <row r="377" spans="10:15" ht="15.75" x14ac:dyDescent="0.25">
      <c r="J377" s="20"/>
      <c r="K377" s="20"/>
      <c r="L377" s="20"/>
      <c r="M377" s="20"/>
      <c r="O377" s="20"/>
    </row>
    <row r="378" spans="10:15" ht="15.75" x14ac:dyDescent="0.25">
      <c r="J378" s="20"/>
      <c r="K378" s="20"/>
      <c r="L378" s="20"/>
      <c r="M378" s="20"/>
      <c r="O378" s="20"/>
    </row>
    <row r="379" spans="10:15" ht="15.75" x14ac:dyDescent="0.25">
      <c r="J379" s="20"/>
      <c r="K379" s="20"/>
      <c r="L379" s="20"/>
      <c r="M379" s="20"/>
      <c r="O379" s="20"/>
    </row>
    <row r="380" spans="10:15" ht="15.75" x14ac:dyDescent="0.25">
      <c r="J380" s="20"/>
      <c r="K380" s="20"/>
      <c r="L380" s="20"/>
      <c r="M380" s="20"/>
      <c r="O380" s="20"/>
    </row>
    <row r="381" spans="10:15" ht="15.75" x14ac:dyDescent="0.25">
      <c r="J381" s="20"/>
      <c r="K381" s="20"/>
      <c r="L381" s="20"/>
      <c r="M381" s="20"/>
      <c r="O381" s="20"/>
    </row>
    <row r="382" spans="10:15" ht="15.75" x14ac:dyDescent="0.25">
      <c r="J382" s="20"/>
      <c r="K382" s="20"/>
      <c r="L382" s="20"/>
      <c r="M382" s="20"/>
      <c r="O382" s="20"/>
    </row>
    <row r="383" spans="10:15" ht="15.75" x14ac:dyDescent="0.25">
      <c r="J383" s="20"/>
      <c r="K383" s="20"/>
      <c r="L383" s="20"/>
      <c r="M383" s="20"/>
      <c r="O383" s="20"/>
    </row>
    <row r="384" spans="10:15" ht="15.75" x14ac:dyDescent="0.25">
      <c r="J384" s="20"/>
      <c r="K384" s="20"/>
      <c r="L384" s="20"/>
      <c r="M384" s="20"/>
      <c r="O384" s="20"/>
    </row>
    <row r="385" spans="10:15" ht="15.75" x14ac:dyDescent="0.25">
      <c r="J385" s="20"/>
      <c r="K385" s="20"/>
      <c r="L385" s="20"/>
      <c r="M385" s="20"/>
      <c r="O385" s="20"/>
    </row>
    <row r="386" spans="10:15" ht="15.75" x14ac:dyDescent="0.25">
      <c r="J386" s="20"/>
      <c r="K386" s="20"/>
      <c r="L386" s="20"/>
      <c r="M386" s="20"/>
      <c r="O386" s="20"/>
    </row>
    <row r="387" spans="10:15" ht="15.75" x14ac:dyDescent="0.25">
      <c r="J387" s="20"/>
      <c r="K387" s="20"/>
      <c r="L387" s="20"/>
      <c r="M387" s="20"/>
      <c r="O387" s="20"/>
    </row>
    <row r="388" spans="10:15" ht="15.75" x14ac:dyDescent="0.25">
      <c r="J388" s="20"/>
      <c r="K388" s="20"/>
      <c r="L388" s="20"/>
      <c r="M388" s="20"/>
      <c r="O388" s="20"/>
    </row>
    <row r="389" spans="10:15" ht="15.75" x14ac:dyDescent="0.25">
      <c r="J389" s="20"/>
      <c r="K389" s="20"/>
      <c r="L389" s="20"/>
      <c r="M389" s="20"/>
      <c r="O389" s="20"/>
    </row>
    <row r="390" spans="10:15" ht="15.75" x14ac:dyDescent="0.25">
      <c r="J390" s="20"/>
      <c r="K390" s="20"/>
      <c r="L390" s="20"/>
      <c r="M390" s="20"/>
      <c r="O390" s="20"/>
    </row>
    <row r="391" spans="10:15" ht="15.75" x14ac:dyDescent="0.25">
      <c r="J391" s="20"/>
      <c r="K391" s="20"/>
      <c r="L391" s="20"/>
      <c r="M391" s="20"/>
      <c r="O391" s="20"/>
    </row>
    <row r="392" spans="10:15" ht="15.75" x14ac:dyDescent="0.25">
      <c r="J392" s="20"/>
      <c r="K392" s="20"/>
      <c r="L392" s="20"/>
      <c r="M392" s="20"/>
      <c r="O392" s="20"/>
    </row>
    <row r="393" spans="10:15" ht="15.75" x14ac:dyDescent="0.25">
      <c r="J393" s="20"/>
      <c r="K393" s="20"/>
      <c r="L393" s="20"/>
      <c r="M393" s="20"/>
      <c r="O393" s="20"/>
    </row>
    <row r="394" spans="10:15" ht="15.75" x14ac:dyDescent="0.25">
      <c r="J394" s="20"/>
      <c r="K394" s="20"/>
      <c r="L394" s="20"/>
      <c r="M394" s="20"/>
      <c r="O394" s="20"/>
    </row>
    <row r="395" spans="10:15" ht="15.75" x14ac:dyDescent="0.25">
      <c r="J395" s="20"/>
      <c r="K395" s="20"/>
      <c r="L395" s="20"/>
      <c r="M395" s="20"/>
      <c r="O395" s="20"/>
    </row>
    <row r="396" spans="10:15" ht="15.75" x14ac:dyDescent="0.25">
      <c r="J396" s="20"/>
      <c r="K396" s="20"/>
      <c r="L396" s="20"/>
      <c r="M396" s="20"/>
      <c r="O396" s="20"/>
    </row>
    <row r="397" spans="10:15" ht="15.75" x14ac:dyDescent="0.25">
      <c r="J397" s="20"/>
      <c r="K397" s="20"/>
      <c r="L397" s="20"/>
      <c r="M397" s="20"/>
      <c r="O397" s="20"/>
    </row>
    <row r="398" spans="10:15" ht="15.75" x14ac:dyDescent="0.25">
      <c r="J398" s="20"/>
      <c r="K398" s="20"/>
      <c r="L398" s="20"/>
      <c r="M398" s="20"/>
      <c r="O398" s="20"/>
    </row>
    <row r="399" spans="10:15" ht="15.75" x14ac:dyDescent="0.25">
      <c r="J399" s="20"/>
      <c r="K399" s="20"/>
      <c r="L399" s="20"/>
      <c r="M399" s="20"/>
      <c r="O399" s="20"/>
    </row>
    <row r="400" spans="10:15" ht="15.75" x14ac:dyDescent="0.25">
      <c r="J400" s="20"/>
      <c r="K400" s="20"/>
      <c r="L400" s="20"/>
      <c r="M400" s="20"/>
      <c r="O400" s="20"/>
    </row>
    <row r="401" spans="10:15" ht="15.75" x14ac:dyDescent="0.25">
      <c r="J401" s="20"/>
      <c r="K401" s="20"/>
      <c r="L401" s="20"/>
      <c r="M401" s="20"/>
      <c r="O401" s="20"/>
    </row>
    <row r="402" spans="10:15" ht="15.75" x14ac:dyDescent="0.25">
      <c r="J402" s="20"/>
      <c r="K402" s="20"/>
      <c r="L402" s="20"/>
      <c r="M402" s="20"/>
      <c r="O402" s="20"/>
    </row>
    <row r="403" spans="10:15" ht="15.75" x14ac:dyDescent="0.25">
      <c r="J403" s="20"/>
      <c r="K403" s="20"/>
      <c r="L403" s="20"/>
      <c r="M403" s="20"/>
      <c r="O403" s="20"/>
    </row>
    <row r="404" spans="10:15" ht="15.75" x14ac:dyDescent="0.25">
      <c r="J404" s="20"/>
      <c r="K404" s="20"/>
      <c r="L404" s="20"/>
      <c r="M404" s="20"/>
      <c r="O404" s="20"/>
    </row>
    <row r="405" spans="10:15" ht="15.75" x14ac:dyDescent="0.25">
      <c r="J405" s="20"/>
      <c r="K405" s="20"/>
      <c r="L405" s="20"/>
      <c r="M405" s="20"/>
      <c r="O405" s="20"/>
    </row>
    <row r="406" spans="10:15" ht="15.75" x14ac:dyDescent="0.25">
      <c r="J406" s="20"/>
      <c r="K406" s="20"/>
      <c r="L406" s="20"/>
      <c r="M406" s="20"/>
      <c r="O406" s="20"/>
    </row>
    <row r="407" spans="10:15" ht="15.75" x14ac:dyDescent="0.25">
      <c r="J407" s="20"/>
      <c r="K407" s="20"/>
      <c r="L407" s="20"/>
      <c r="M407" s="20"/>
      <c r="O407" s="20"/>
    </row>
    <row r="408" spans="10:15" ht="15.75" x14ac:dyDescent="0.25">
      <c r="J408" s="20"/>
      <c r="K408" s="20"/>
      <c r="L408" s="20"/>
      <c r="M408" s="20"/>
      <c r="O408" s="20"/>
    </row>
    <row r="409" spans="10:15" ht="15.75" x14ac:dyDescent="0.25">
      <c r="J409" s="20"/>
      <c r="K409" s="20"/>
      <c r="L409" s="20"/>
      <c r="M409" s="20"/>
      <c r="O409" s="20"/>
    </row>
    <row r="410" spans="10:15" ht="15.75" x14ac:dyDescent="0.25">
      <c r="J410" s="20"/>
      <c r="K410" s="20"/>
      <c r="L410" s="20"/>
      <c r="M410" s="20"/>
      <c r="O410" s="20"/>
    </row>
    <row r="411" spans="10:15" ht="15.75" x14ac:dyDescent="0.25">
      <c r="J411" s="20"/>
      <c r="K411" s="20"/>
      <c r="L411" s="20"/>
      <c r="M411" s="20"/>
      <c r="O411" s="20"/>
    </row>
  </sheetData>
  <mergeCells count="79">
    <mergeCell ref="B111:G111"/>
    <mergeCell ref="B83:E83"/>
    <mergeCell ref="B84:E84"/>
    <mergeCell ref="B85:E85"/>
    <mergeCell ref="B108:I110"/>
    <mergeCell ref="G104:H104"/>
    <mergeCell ref="G105:H105"/>
    <mergeCell ref="G106:H106"/>
    <mergeCell ref="E107:I107"/>
    <mergeCell ref="B96:I96"/>
    <mergeCell ref="B97:B98"/>
    <mergeCell ref="B89:E89"/>
    <mergeCell ref="G101:H101"/>
    <mergeCell ref="G102:H102"/>
    <mergeCell ref="G103:H103"/>
    <mergeCell ref="G99:H99"/>
    <mergeCell ref="B1:I1"/>
    <mergeCell ref="C16:E16"/>
    <mergeCell ref="C97:F97"/>
    <mergeCell ref="G97:H98"/>
    <mergeCell ref="I97:I98"/>
    <mergeCell ref="B25:H25"/>
    <mergeCell ref="B26:H26"/>
    <mergeCell ref="B12:I12"/>
    <mergeCell ref="H64:I64"/>
    <mergeCell ref="B61:I61"/>
    <mergeCell ref="B62:F62"/>
    <mergeCell ref="B63:F63"/>
    <mergeCell ref="B75:E75"/>
    <mergeCell ref="B68:I68"/>
    <mergeCell ref="B76:E76"/>
    <mergeCell ref="C2:D2"/>
    <mergeCell ref="B86:E86"/>
    <mergeCell ref="B77:E77"/>
    <mergeCell ref="B78:E78"/>
    <mergeCell ref="E54:G54"/>
    <mergeCell ref="B70:E70"/>
    <mergeCell ref="B71:E71"/>
    <mergeCell ref="B31:G31"/>
    <mergeCell ref="E42:G42"/>
    <mergeCell ref="B45:C45"/>
    <mergeCell ref="E45:F45"/>
    <mergeCell ref="B69:F69"/>
    <mergeCell ref="B57:C57"/>
    <mergeCell ref="B47:G47"/>
    <mergeCell ref="B49:C49"/>
    <mergeCell ref="E51:G51"/>
    <mergeCell ref="G100:H100"/>
    <mergeCell ref="E49:H49"/>
    <mergeCell ref="B92:E92"/>
    <mergeCell ref="B93:E93"/>
    <mergeCell ref="B82:E82"/>
    <mergeCell ref="E57:F57"/>
    <mergeCell ref="B79:E79"/>
    <mergeCell ref="B80:E80"/>
    <mergeCell ref="B81:E81"/>
    <mergeCell ref="B72:E72"/>
    <mergeCell ref="B73:E73"/>
    <mergeCell ref="B74:E74"/>
    <mergeCell ref="B94:G94"/>
    <mergeCell ref="H94:I94"/>
    <mergeCell ref="B87:E87"/>
    <mergeCell ref="B88:E88"/>
    <mergeCell ref="B90:E90"/>
    <mergeCell ref="B91:E91"/>
    <mergeCell ref="B14:I14"/>
    <mergeCell ref="B28:I28"/>
    <mergeCell ref="B21:D21"/>
    <mergeCell ref="B22:D22"/>
    <mergeCell ref="B23:D23"/>
    <mergeCell ref="B24:D24"/>
    <mergeCell ref="B20:D20"/>
    <mergeCell ref="G23:H23"/>
    <mergeCell ref="G24:H24"/>
    <mergeCell ref="G18:H18"/>
    <mergeCell ref="D18:E18"/>
    <mergeCell ref="G20:H20"/>
    <mergeCell ref="G21:H21"/>
    <mergeCell ref="G22:H22"/>
  </mergeCells>
  <conditionalFormatting sqref="G100:I106">
    <cfRule type="cellIs" dxfId="0" priority="6" operator="equal">
      <formula>0</formula>
    </cfRule>
  </conditionalFormatting>
  <dataValidations count="3">
    <dataValidation type="decimal" allowBlank="1" showInputMessage="1" showErrorMessage="1" errorTitle="Percentuale riduzione" error="indicare un valore tra 0 e 50" promptTitle="Inserisci percentuale riduzione" prompt="Il compenso è diminuito fino alla metà quando l'immobile è libero o in latri casi di ridotta complessità dell'incarico." sqref="D42">
      <formula1>0</formula1>
      <formula2>0.5</formula2>
    </dataValidation>
    <dataValidation allowBlank="1" showErrorMessage="1" sqref="C33 C18 I18:M18 D49"/>
    <dataValidation type="decimal" allowBlank="1" showInputMessage="1" showErrorMessage="1" errorTitle="Fondo spese incassato" error="Il fondo spese (di euro 1.000) _x000a_va indicato preceduto dal segno meno." promptTitle="Fondo spese incassato" prompt="Inserire l'ammontare incassato (con segno meno)" sqref="J65:M65">
      <formula1>-1000</formula1>
      <formula2>0</formula2>
    </dataValidation>
  </dataValidations>
  <pageMargins left="0.25" right="0.25" top="0.75" bottom="0.75" header="0.3" footer="0.3"/>
  <pageSetup paperSize="9" orientation="portrait" vertic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rinaldo</dc:creator>
  <cp:lastModifiedBy>Giorgio Previte</cp:lastModifiedBy>
  <cp:lastPrinted>2016-04-01T08:27:37Z</cp:lastPrinted>
  <dcterms:created xsi:type="dcterms:W3CDTF">2016-02-27T11:15:43Z</dcterms:created>
  <dcterms:modified xsi:type="dcterms:W3CDTF">2018-10-03T08:13:59Z</dcterms:modified>
</cp:coreProperties>
</file>