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9240" activeTab="1"/>
  </bookViews>
  <sheets>
    <sheet name="Istruzioni compilazione" sheetId="1" r:id="rId1"/>
    <sheet name="DATI" sheetId="2" r:id="rId2"/>
    <sheet name="ISTANZA" sheetId="3" r:id="rId3"/>
  </sheets>
  <definedNames>
    <definedName name="OLE_LINK1" localSheetId="0">'Istruzioni compilazione'!$A$1</definedName>
    <definedName name="OLE_LINK2" localSheetId="0">'Istruzioni compilazione'!$A$1</definedName>
  </definedNames>
  <calcPr fullCalcOnLoad="1"/>
</workbook>
</file>

<file path=xl/sharedStrings.xml><?xml version="1.0" encoding="utf-8"?>
<sst xmlns="http://schemas.openxmlformats.org/spreadsheetml/2006/main" count="68" uniqueCount="66">
  <si>
    <t>Numero della Procedura</t>
  </si>
  <si>
    <t>1.</t>
  </si>
  <si>
    <t>2.</t>
  </si>
  <si>
    <t>Generalità CTU (titolo, nome e cognome):</t>
  </si>
  <si>
    <t>3.</t>
  </si>
  <si>
    <t>totale                  €</t>
  </si>
  <si>
    <r>
      <t xml:space="preserve">spese documentate           </t>
    </r>
    <r>
      <rPr>
        <sz val="11"/>
        <color indexed="62"/>
        <rFont val="Calibri"/>
        <family val="2"/>
      </rPr>
      <t>€</t>
    </r>
  </si>
  <si>
    <r>
      <t xml:space="preserve">viaggi                                        </t>
    </r>
    <r>
      <rPr>
        <sz val="11"/>
        <color indexed="62"/>
        <rFont val="Calibri"/>
        <family val="2"/>
      </rPr>
      <t>€</t>
    </r>
  </si>
  <si>
    <t>SPESE SOSTENUTE</t>
  </si>
  <si>
    <t>4.</t>
  </si>
  <si>
    <t>ONORARIO (art.13 D.M. 30 maggio 2002)</t>
  </si>
  <si>
    <t>VALORE USATO</t>
  </si>
  <si>
    <t>LEGENDA</t>
  </si>
  <si>
    <t>I caratteri nella cella verde devono essere inseriti a mano</t>
  </si>
  <si>
    <t>XXXX</t>
  </si>
  <si>
    <t>N.B. - ATTENZIONE!</t>
  </si>
  <si>
    <t>5.</t>
  </si>
  <si>
    <t>VACAZIONI</t>
  </si>
  <si>
    <t>numero di vacazioni</t>
  </si>
  <si>
    <t>importo per vacazione       €</t>
  </si>
  <si>
    <t>minimo                €</t>
  </si>
  <si>
    <t>medio                  €</t>
  </si>
  <si>
    <t>massimo             €</t>
  </si>
  <si>
    <t>6.</t>
  </si>
  <si>
    <t>EX ART.12 D.M. 30 MAGGIO 2002</t>
  </si>
  <si>
    <t>importo  €</t>
  </si>
  <si>
    <t>7.</t>
  </si>
  <si>
    <t xml:space="preserve">importo TOTALE                     € </t>
  </si>
  <si>
    <t>8.</t>
  </si>
  <si>
    <t>03/11/2011</t>
  </si>
  <si>
    <t>DATA DELL'ATTO</t>
  </si>
  <si>
    <t>al Giudice dell'Esecuzione la liquidazione del proprio compenso nei termini che seguono:</t>
  </si>
  <si>
    <t>km</t>
  </si>
  <si>
    <t>SOMMA TOTALE DA LIQUIDARE (3+4+5+6)</t>
  </si>
  <si>
    <t>Il CTU</t>
  </si>
  <si>
    <t>coeff</t>
  </si>
  <si>
    <t>oltre la prima</t>
  </si>
  <si>
    <t>Dichiara che la presente istanza è stata redatta attraverso il modulo excell presente sul sito del Tribunale.</t>
  </si>
  <si>
    <t>ing. Giuseppe rossi</t>
  </si>
  <si>
    <t>calcolato come n. km*0,4</t>
  </si>
  <si>
    <t>CHIEDE</t>
  </si>
  <si>
    <t>riportare i valori minimi, medi e massimi</t>
  </si>
  <si>
    <t xml:space="preserve">calcolati ex art. 13 </t>
  </si>
  <si>
    <t>inserire manualmente il valore scelto</t>
  </si>
  <si>
    <t>(indicare nella I casella se minimo, medio o</t>
  </si>
  <si>
    <t>massimo e nella II il relativo valore numerico)</t>
  </si>
  <si>
    <t>(inserire un coefficiente moltiplicatore del valore minimo di</t>
  </si>
  <si>
    <t>€. 145,12. Il coefficiente per richiedere l'onorario massimo</t>
  </si>
  <si>
    <t>1 sola volta è 6,68).</t>
  </si>
  <si>
    <t>Per non alterare le formule non mutare le celle né copiarle</t>
  </si>
  <si>
    <t>I caratteri in rosso vengono calcolati dal software</t>
  </si>
  <si>
    <t>2.bis</t>
  </si>
  <si>
    <t>numero beni</t>
  </si>
  <si>
    <t>tra loro</t>
  </si>
  <si>
    <t>simili/non simili</t>
  </si>
  <si>
    <t>specificare le attività per cui si richiede il compenso ex art. 12</t>
  </si>
  <si>
    <t>planimetrie</t>
  </si>
  <si>
    <t>verifica urban.</t>
  </si>
  <si>
    <t xml:space="preserve">2 SIMILI E 1 NON </t>
  </si>
  <si>
    <t xml:space="preserve">sui beni valutati; somma delle diverse spese) e documentazione giustificativa delle spese </t>
  </si>
  <si>
    <t xml:space="preserve">Allega calcoli della presente parcella (foglio dati del presente file; calcoli ex art. 13 </t>
  </si>
  <si>
    <t xml:space="preserve">valore stimato: </t>
  </si>
  <si>
    <t>riportare valori d'estimo</t>
  </si>
  <si>
    <t xml:space="preserve">(se beni non omogenei indicare i diversi estimi </t>
  </si>
  <si>
    <t>10.000; 20.000</t>
  </si>
  <si>
    <t>49/2009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</si>
</sst>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7" fontId="3" fillId="33" borderId="10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1" fillId="35" borderId="1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705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H13" sqref="H13"/>
    </sheetView>
  </sheetViews>
  <sheetFormatPr defaultColWidth="9.140625" defaultRowHeight="15"/>
  <cols>
    <col min="1" max="1" width="78.8515625" style="0" customWidth="1"/>
  </cols>
  <sheetData>
    <row r="1" ht="332.25" customHeight="1">
      <c r="A1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3" width="15.8515625" style="1" customWidth="1"/>
    <col min="4" max="4" width="12.7109375" style="1" customWidth="1"/>
    <col min="5" max="5" width="9.140625" style="1" customWidth="1"/>
    <col min="6" max="6" width="15.00390625" style="1" customWidth="1"/>
    <col min="7" max="7" width="8.421875" style="1" customWidth="1"/>
    <col min="8" max="16384" width="9.140625" style="1" customWidth="1"/>
  </cols>
  <sheetData>
    <row r="2" spans="1:4" ht="15">
      <c r="A2" s="3" t="s">
        <v>1</v>
      </c>
      <c r="B2" s="4" t="s">
        <v>0</v>
      </c>
      <c r="C2" s="5"/>
      <c r="D2" s="42" t="s">
        <v>65</v>
      </c>
    </row>
    <row r="3" spans="1:3" ht="15">
      <c r="A3" s="3"/>
      <c r="B3" s="4"/>
      <c r="C3" s="5"/>
    </row>
    <row r="4" spans="1:2" ht="15">
      <c r="A4" s="2"/>
      <c r="B4" s="2"/>
    </row>
    <row r="5" spans="1:8" ht="15">
      <c r="A5" s="3" t="s">
        <v>2</v>
      </c>
      <c r="B5" s="4" t="s">
        <v>3</v>
      </c>
      <c r="E5" s="43" t="s">
        <v>38</v>
      </c>
      <c r="F5" s="44"/>
      <c r="G5" s="44"/>
      <c r="H5" s="45"/>
    </row>
    <row r="6" spans="1:2" ht="15">
      <c r="A6" s="2"/>
      <c r="B6" s="2"/>
    </row>
    <row r="7" spans="1:7" ht="15">
      <c r="A7" s="2" t="s">
        <v>51</v>
      </c>
      <c r="B7" s="2"/>
      <c r="C7" s="5" t="s">
        <v>52</v>
      </c>
      <c r="D7" s="46">
        <v>3</v>
      </c>
      <c r="E7" s="5" t="s">
        <v>53</v>
      </c>
      <c r="F7" s="46" t="s">
        <v>58</v>
      </c>
      <c r="G7" s="1" t="s">
        <v>54</v>
      </c>
    </row>
    <row r="8" spans="1:2" ht="15">
      <c r="A8" s="2"/>
      <c r="B8" s="2"/>
    </row>
    <row r="9" spans="1:2" ht="15">
      <c r="A9" s="3" t="s">
        <v>4</v>
      </c>
      <c r="B9" s="4" t="s">
        <v>8</v>
      </c>
    </row>
    <row r="10" spans="1:4" ht="15">
      <c r="A10" s="2"/>
      <c r="B10" s="2" t="s">
        <v>6</v>
      </c>
      <c r="D10" s="46">
        <v>100</v>
      </c>
    </row>
    <row r="11" spans="1:8" ht="15">
      <c r="A11" s="2"/>
      <c r="B11" s="2" t="s">
        <v>7</v>
      </c>
      <c r="D11" s="19">
        <f>0.4*G11</f>
        <v>24</v>
      </c>
      <c r="E11" s="30" t="s">
        <v>39</v>
      </c>
      <c r="F11" s="30"/>
      <c r="G11" s="46">
        <v>60</v>
      </c>
      <c r="H11" s="1" t="s">
        <v>32</v>
      </c>
    </row>
    <row r="12" spans="1:4" ht="15">
      <c r="A12" s="2"/>
      <c r="B12" s="2"/>
      <c r="D12" s="25"/>
    </row>
    <row r="13" spans="3:4" ht="15">
      <c r="C13" s="1" t="s">
        <v>5</v>
      </c>
      <c r="D13" s="7">
        <f>SUM(D10:D12)</f>
        <v>124</v>
      </c>
    </row>
    <row r="16" spans="1:2" ht="15">
      <c r="A16" s="3" t="s">
        <v>9</v>
      </c>
      <c r="B16" s="4" t="s">
        <v>10</v>
      </c>
    </row>
    <row r="17" spans="1:2" ht="15">
      <c r="A17" s="3"/>
      <c r="B17" s="4"/>
    </row>
    <row r="18" spans="1:8" ht="15">
      <c r="A18" s="3"/>
      <c r="B18" s="4" t="s">
        <v>61</v>
      </c>
      <c r="D18" s="47" t="s">
        <v>64</v>
      </c>
      <c r="F18" s="1" t="s">
        <v>62</v>
      </c>
      <c r="H18" s="1" t="s">
        <v>63</v>
      </c>
    </row>
    <row r="20" spans="3:5" ht="15">
      <c r="C20" s="6" t="s">
        <v>20</v>
      </c>
      <c r="D20" s="48">
        <v>1000</v>
      </c>
      <c r="E20" s="1" t="s">
        <v>41</v>
      </c>
    </row>
    <row r="21" spans="3:5" ht="15">
      <c r="C21" s="6" t="s">
        <v>21</v>
      </c>
      <c r="D21" s="48">
        <v>4000</v>
      </c>
      <c r="E21" s="1" t="s">
        <v>42</v>
      </c>
    </row>
    <row r="22" spans="3:4" ht="15">
      <c r="C22" s="6" t="s">
        <v>22</v>
      </c>
      <c r="D22" s="48">
        <v>6000</v>
      </c>
    </row>
    <row r="23" ht="15">
      <c r="C23" s="1" t="s">
        <v>11</v>
      </c>
    </row>
    <row r="24" spans="3:5" ht="15">
      <c r="C24" s="49" t="s">
        <v>21</v>
      </c>
      <c r="D24" s="48">
        <v>4000</v>
      </c>
      <c r="E24" s="1" t="s">
        <v>43</v>
      </c>
    </row>
    <row r="25" ht="15">
      <c r="E25" s="1" t="s">
        <v>44</v>
      </c>
    </row>
    <row r="26" ht="15">
      <c r="E26" s="1" t="s">
        <v>45</v>
      </c>
    </row>
    <row r="27" spans="1:2" ht="15">
      <c r="A27" s="3" t="s">
        <v>16</v>
      </c>
      <c r="B27" s="4" t="s">
        <v>17</v>
      </c>
    </row>
    <row r="28" spans="2:5" ht="15">
      <c r="B28" s="1" t="s">
        <v>18</v>
      </c>
      <c r="D28" s="48">
        <v>50</v>
      </c>
      <c r="E28" s="1" t="s">
        <v>36</v>
      </c>
    </row>
    <row r="29" spans="2:4" ht="15">
      <c r="B29" s="1" t="s">
        <v>19</v>
      </c>
      <c r="D29" s="7">
        <f>14.68+D28*8.15</f>
        <v>422.18</v>
      </c>
    </row>
    <row r="32" spans="1:2" ht="15">
      <c r="A32" s="3" t="s">
        <v>23</v>
      </c>
      <c r="B32" s="4" t="s">
        <v>24</v>
      </c>
    </row>
    <row r="33" spans="2:4" ht="15">
      <c r="B33" s="1" t="s">
        <v>35</v>
      </c>
      <c r="C33" s="48">
        <v>1</v>
      </c>
      <c r="D33" s="1" t="s">
        <v>46</v>
      </c>
    </row>
    <row r="34" spans="2:4" ht="15">
      <c r="B34" s="1" t="s">
        <v>25</v>
      </c>
      <c r="C34" s="7">
        <f>145.12*C33</f>
        <v>145.12</v>
      </c>
      <c r="D34" s="1" t="s">
        <v>47</v>
      </c>
    </row>
    <row r="35" ht="15">
      <c r="D35" s="1" t="s">
        <v>48</v>
      </c>
    </row>
    <row r="36" ht="15">
      <c r="B36" s="5" t="s">
        <v>55</v>
      </c>
    </row>
    <row r="37" spans="2:4" ht="15">
      <c r="B37" s="5"/>
      <c r="C37" s="50"/>
      <c r="D37" s="1" t="s">
        <v>57</v>
      </c>
    </row>
    <row r="38" spans="3:4" ht="15">
      <c r="C38" s="51" t="s">
        <v>56</v>
      </c>
      <c r="D38" s="1" t="s">
        <v>56</v>
      </c>
    </row>
    <row r="39" ht="15">
      <c r="C39" s="28"/>
    </row>
    <row r="40" spans="1:2" ht="15">
      <c r="A40" s="3" t="s">
        <v>26</v>
      </c>
      <c r="B40" s="4" t="s">
        <v>33</v>
      </c>
    </row>
    <row r="41" spans="1:4" ht="15">
      <c r="A41" s="3"/>
      <c r="B41" s="2" t="s">
        <v>27</v>
      </c>
      <c r="D41" s="9">
        <f>D13+D24+D29+C34</f>
        <v>4691.3</v>
      </c>
    </row>
    <row r="42" spans="1:2" ht="15">
      <c r="A42" s="3"/>
      <c r="B42" s="4"/>
    </row>
    <row r="43" spans="1:2" ht="15">
      <c r="A43" s="3"/>
      <c r="B43" s="4"/>
    </row>
    <row r="44" spans="1:4" ht="15">
      <c r="A44" s="3" t="s">
        <v>28</v>
      </c>
      <c r="B44" s="4" t="s">
        <v>30</v>
      </c>
      <c r="D44" s="52" t="s">
        <v>29</v>
      </c>
    </row>
    <row r="45" spans="1:4" ht="15">
      <c r="A45" s="3"/>
      <c r="B45" s="4"/>
      <c r="D45" s="10"/>
    </row>
    <row r="46" ht="15">
      <c r="F46" s="29"/>
    </row>
    <row r="47" ht="15">
      <c r="A47" s="5" t="s">
        <v>12</v>
      </c>
    </row>
    <row r="48" spans="2:3" ht="15">
      <c r="B48" s="48"/>
      <c r="C48" s="1" t="s">
        <v>13</v>
      </c>
    </row>
    <row r="49" spans="2:3" ht="15">
      <c r="B49" s="8" t="s">
        <v>14</v>
      </c>
      <c r="C49" s="1" t="s">
        <v>50</v>
      </c>
    </row>
    <row r="51" ht="15">
      <c r="A51" s="5" t="s">
        <v>15</v>
      </c>
    </row>
    <row r="52" ht="15">
      <c r="B52" s="1" t="s">
        <v>49</v>
      </c>
    </row>
  </sheetData>
  <sheetProtection password="C457" sheet="1"/>
  <mergeCells count="2">
    <mergeCell ref="E5:H5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="125" zoomScaleNormal="125" zoomScalePageLayoutView="0" workbookViewId="0" topLeftCell="A1">
      <selection activeCell="M3" sqref="M3"/>
    </sheetView>
  </sheetViews>
  <sheetFormatPr defaultColWidth="9.140625" defaultRowHeight="15"/>
  <cols>
    <col min="1" max="1" width="7.00390625" style="11" customWidth="1"/>
    <col min="2" max="2" width="12.28125" style="11" customWidth="1"/>
    <col min="3" max="3" width="9.140625" style="11" customWidth="1"/>
    <col min="4" max="4" width="19.421875" style="11" customWidth="1"/>
    <col min="5" max="16384" width="9.140625" style="11" customWidth="1"/>
  </cols>
  <sheetData>
    <row r="2" spans="1:4" ht="15.75">
      <c r="A2" s="11" t="str">
        <f>"n. r. es. imm  "&amp;DATI!D2</f>
        <v>n. r. es. imm  49/2009</v>
      </c>
      <c r="B2" s="12"/>
      <c r="D2" s="13"/>
    </row>
    <row r="3" spans="1:4" ht="15.75">
      <c r="A3" s="13"/>
      <c r="B3" s="12"/>
      <c r="D3" s="13"/>
    </row>
    <row r="5" spans="1:9" s="16" customFormat="1" ht="39.75" customHeight="1">
      <c r="A5" s="36" t="str">
        <f>"Il sottoscritto   "&amp;DATI!E5&amp;" , nominato esperto stimatore per la procedura di cui in epigrafe"</f>
        <v>Il sottoscritto   ing. Giuseppe rossi , nominato esperto stimatore per la procedura di cui in epigrafe</v>
      </c>
      <c r="B5" s="37"/>
      <c r="C5" s="37"/>
      <c r="D5" s="37"/>
      <c r="E5" s="37"/>
      <c r="F5" s="37"/>
      <c r="G5" s="37"/>
      <c r="H5" s="37"/>
      <c r="I5" s="37"/>
    </row>
    <row r="6" spans="2:9" ht="19.5" customHeight="1">
      <c r="B6" s="12"/>
      <c r="C6" s="12"/>
      <c r="D6" s="12"/>
      <c r="E6" s="12"/>
      <c r="F6" s="12"/>
      <c r="G6" s="12"/>
      <c r="H6" s="12"/>
      <c r="I6" s="12"/>
    </row>
    <row r="7" spans="1:9" ht="19.5" customHeight="1">
      <c r="A7" s="11" t="str">
        <f>"premesso di aver valutato n. "&amp;DATI!D7&amp;" beni   tra loro "&amp;DATI!F7&amp;""</f>
        <v>premesso di aver valutato n. 3 beni   tra loro 2 SIMILI E 1 NON </v>
      </c>
      <c r="B7" s="12"/>
      <c r="C7" s="12"/>
      <c r="D7" s="12"/>
      <c r="E7" s="12"/>
      <c r="F7" s="12"/>
      <c r="G7" s="12"/>
      <c r="H7" s="12"/>
      <c r="I7" s="12"/>
    </row>
    <row r="8" spans="1:9" ht="19.5" customHeight="1">
      <c r="A8" s="38" t="s">
        <v>40</v>
      </c>
      <c r="B8" s="39"/>
      <c r="C8" s="39"/>
      <c r="D8" s="39"/>
      <c r="E8" s="39"/>
      <c r="F8" s="39"/>
      <c r="G8" s="39"/>
      <c r="H8" s="39"/>
      <c r="I8" s="39"/>
    </row>
    <row r="9" spans="1:9" ht="19.5" customHeight="1">
      <c r="A9" s="17"/>
      <c r="B9" s="18"/>
      <c r="C9" s="18"/>
      <c r="D9" s="18"/>
      <c r="E9" s="18"/>
      <c r="F9" s="18"/>
      <c r="G9" s="18"/>
      <c r="H9" s="18"/>
      <c r="I9" s="18"/>
    </row>
    <row r="10" spans="1:9" ht="19.5" customHeight="1">
      <c r="A10" s="11" t="s">
        <v>31</v>
      </c>
      <c r="B10" s="12"/>
      <c r="C10" s="12"/>
      <c r="D10" s="12"/>
      <c r="E10" s="12"/>
      <c r="F10" s="12"/>
      <c r="G10" s="12"/>
      <c r="H10" s="12"/>
      <c r="I10" s="12"/>
    </row>
    <row r="11" spans="1:10" ht="60" customHeight="1">
      <c r="A11" s="34" t="str">
        <f>"-  €  "&amp;DATI!D13&amp;"  per rimborso spese sostenute (spese documentate € "&amp;DATI!D10&amp;" , viaggi  € "&amp;DATI!D11&amp;" pari a 0.4*n. "&amp;DATI!G11&amp;" km  );"</f>
        <v>-  €  124  per rimborso spese sostenute (spese documentate € 100 , viaggi  € 24 pari a 0.4*n. 60 km  );</v>
      </c>
      <c r="B11" s="35"/>
      <c r="C11" s="35"/>
      <c r="D11" s="35"/>
      <c r="E11" s="35"/>
      <c r="F11" s="35"/>
      <c r="G11" s="35"/>
      <c r="H11" s="35"/>
      <c r="I11" s="35"/>
      <c r="J11" s="24"/>
    </row>
    <row r="12" spans="1:10" s="14" customFormat="1" ht="19.5" customHeight="1">
      <c r="A12" s="22"/>
      <c r="B12" s="23"/>
      <c r="C12" s="23"/>
      <c r="D12" s="23"/>
      <c r="E12" s="23"/>
      <c r="F12" s="23"/>
      <c r="G12" s="23"/>
      <c r="H12" s="23"/>
      <c r="I12" s="23"/>
      <c r="J12" s="24"/>
    </row>
    <row r="13" spans="1:9" ht="39.75" customHeight="1">
      <c r="A13" s="40" t="str">
        <f>"-  €  "&amp;DATI!D24&amp;"  per onorario calcolato in base all'art.13 D.M. 30 maggio 2002 per l'estimo ( valore "&amp;DATI!C24&amp;" sul valore d'estimo di €. "&amp;DATI!D18&amp;" ) ;"</f>
        <v>-  €  4000  per onorario calcolato in base all'art.13 D.M. 30 maggio 2002 per l'estimo ( valore medio                  € sul valore d'estimo di €. 10.000; 20.000 ) ;</v>
      </c>
      <c r="B13" s="41"/>
      <c r="C13" s="41"/>
      <c r="D13" s="41"/>
      <c r="E13" s="41"/>
      <c r="F13" s="41"/>
      <c r="G13" s="41"/>
      <c r="H13" s="41"/>
      <c r="I13" s="41"/>
    </row>
    <row r="14" spans="1:9" ht="19.5" customHeight="1">
      <c r="A14" s="16"/>
      <c r="B14" s="21"/>
      <c r="C14" s="21"/>
      <c r="D14" s="21"/>
      <c r="E14" s="21"/>
      <c r="F14" s="21"/>
      <c r="G14" s="21"/>
      <c r="H14" s="21"/>
      <c r="I14" s="21"/>
    </row>
    <row r="15" spans="1:9" ht="19.5" customHeight="1">
      <c r="A15" s="40" t="str">
        <f>"-  €  "&amp;DATI!D29&amp;"  pari a n.  "&amp;DATI!D28&amp;" vacazioni successive alla prima per le ulteriori attività ;"</f>
        <v>-  €  422,18  pari a n.  50 vacazioni successive alla prima per le ulteriori attività ;</v>
      </c>
      <c r="B15" s="41"/>
      <c r="C15" s="41"/>
      <c r="D15" s="41"/>
      <c r="E15" s="41"/>
      <c r="F15" s="41"/>
      <c r="G15" s="41"/>
      <c r="H15" s="41"/>
      <c r="I15" s="41"/>
    </row>
    <row r="16" spans="1:9" ht="19.5" customHeight="1">
      <c r="A16" s="16"/>
      <c r="B16" s="21"/>
      <c r="C16" s="21"/>
      <c r="D16" s="21"/>
      <c r="E16" s="21"/>
      <c r="F16" s="21"/>
      <c r="G16" s="21"/>
      <c r="H16" s="21"/>
      <c r="I16" s="21"/>
    </row>
    <row r="17" spans="1:9" ht="19.5" customHeight="1">
      <c r="A17" s="40" t="str">
        <f>"-  €  "&amp;DATI!C34&amp;"  Ex art. 12 D.M. 30 maggio 2002"</f>
        <v>-  €  145,12  Ex art. 12 D.M. 30 maggio 2002</v>
      </c>
      <c r="B17" s="41"/>
      <c r="C17" s="41"/>
      <c r="D17" s="41"/>
      <c r="E17" s="41"/>
      <c r="F17" s="41"/>
      <c r="G17" s="41"/>
      <c r="H17" s="41"/>
      <c r="I17" s="41"/>
    </row>
    <row r="18" spans="1:9" ht="19.5" customHeight="1">
      <c r="A18" s="11" t="str">
        <f>"avendo effettuato "&amp;DATI!C37&amp;" / "&amp;DATI!C38&amp;""</f>
        <v>avendo effettuato  / planimetrie</v>
      </c>
      <c r="G18" s="21"/>
      <c r="H18" s="21"/>
      <c r="I18" s="21"/>
    </row>
    <row r="19" spans="1:9" ht="19.5" customHeight="1" thickBot="1">
      <c r="A19" s="20"/>
      <c r="B19" s="20"/>
      <c r="C19" s="20"/>
      <c r="D19" s="20"/>
      <c r="E19" s="20"/>
      <c r="F19" s="20"/>
      <c r="G19" s="20"/>
      <c r="H19" s="20"/>
      <c r="I19" s="20"/>
    </row>
    <row r="20" ht="19.5" customHeight="1"/>
    <row r="21" spans="1:9" ht="39.75" customHeight="1">
      <c r="A21" s="40" t="str">
        <f>"per una complessiva somma di  €    "&amp;DATI!D41&amp;"   oltre IVA e cassa previdenza come per legge."</f>
        <v>per una complessiva somma di  €    4691,3   oltre IVA e cassa previdenza come per legge.</v>
      </c>
      <c r="B21" s="41"/>
      <c r="C21" s="41"/>
      <c r="D21" s="41"/>
      <c r="E21" s="41"/>
      <c r="F21" s="41"/>
      <c r="G21" s="41"/>
      <c r="H21" s="41"/>
      <c r="I21" s="41"/>
    </row>
    <row r="22" spans="1:9" ht="39.75" customHeight="1">
      <c r="A22" s="16"/>
      <c r="B22" s="21"/>
      <c r="C22" s="21"/>
      <c r="D22" s="21"/>
      <c r="E22" s="21"/>
      <c r="F22" s="21"/>
      <c r="G22" s="21"/>
      <c r="H22" s="21"/>
      <c r="I22" s="21"/>
    </row>
    <row r="23" ht="19.5" customHeight="1">
      <c r="A23" s="27" t="s">
        <v>60</v>
      </c>
    </row>
    <row r="24" spans="1:9" ht="19.5" customHeight="1">
      <c r="A24" s="31" t="s">
        <v>59</v>
      </c>
      <c r="B24" s="32"/>
      <c r="C24" s="32"/>
      <c r="D24" s="32"/>
      <c r="E24" s="32"/>
      <c r="F24" s="32"/>
      <c r="G24" s="32"/>
      <c r="H24" s="32"/>
      <c r="I24" s="32"/>
    </row>
    <row r="25" ht="19.5" customHeight="1">
      <c r="A25" s="11" t="s">
        <v>37</v>
      </c>
    </row>
    <row r="26" ht="19.5" customHeight="1"/>
    <row r="27" ht="19.5" customHeight="1">
      <c r="A27" s="11" t="str">
        <f>"Cosenza, Lì  "&amp;DATI!D44</f>
        <v>Cosenza, Lì  03/11/2011</v>
      </c>
    </row>
    <row r="28" spans="5:9" ht="19.5" customHeight="1">
      <c r="E28" s="33" t="s">
        <v>34</v>
      </c>
      <c r="F28" s="33"/>
      <c r="G28" s="33"/>
      <c r="H28" s="33"/>
      <c r="I28" s="33"/>
    </row>
    <row r="29" spans="6:8" ht="19.5" customHeight="1">
      <c r="F29" s="15"/>
      <c r="G29" s="15"/>
      <c r="H29" s="15"/>
    </row>
    <row r="30" spans="5:9" ht="19.5" customHeight="1">
      <c r="E30" s="33" t="str">
        <f>DATI!E5</f>
        <v>ing. Giuseppe rossi</v>
      </c>
      <c r="F30" s="33"/>
      <c r="G30" s="33"/>
      <c r="H30" s="33"/>
      <c r="I30" s="33"/>
    </row>
    <row r="31" ht="19.5" customHeight="1"/>
    <row r="32" spans="1:9" ht="19.5" customHeight="1" thickBot="1">
      <c r="A32" s="20"/>
      <c r="B32" s="20"/>
      <c r="C32" s="20"/>
      <c r="D32" s="20"/>
      <c r="E32" s="20"/>
      <c r="F32" s="20"/>
      <c r="G32" s="20"/>
      <c r="H32" s="20"/>
      <c r="I32" s="20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0">
    <mergeCell ref="A24:I24"/>
    <mergeCell ref="E30:I30"/>
    <mergeCell ref="E28:I28"/>
    <mergeCell ref="A11:I11"/>
    <mergeCell ref="A5:I5"/>
    <mergeCell ref="A8:I8"/>
    <mergeCell ref="A21:I21"/>
    <mergeCell ref="A13:I13"/>
    <mergeCell ref="A15:I15"/>
    <mergeCell ref="A17:I17"/>
  </mergeCells>
  <printOptions horizontalCentered="1"/>
  <pageMargins left="0.5905511811023623" right="0.2362204724409449" top="0.7480314960629921" bottom="1.14173228346456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2012-02-03T09:03:33Z</cp:lastPrinted>
  <dcterms:created xsi:type="dcterms:W3CDTF">2006-09-25T09:17:32Z</dcterms:created>
  <dcterms:modified xsi:type="dcterms:W3CDTF">2012-03-14T11:29:43Z</dcterms:modified>
  <cp:category/>
  <cp:version/>
  <cp:contentType/>
  <cp:contentStatus/>
</cp:coreProperties>
</file>